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D:\OneDrive\TUYẾN CỐ ĐỊNH\CÔNG BỐ TUYẾN (SỞ GTVT SÓC TRĂNG)\2020\Quí 1- 2020\"/>
    </mc:Choice>
  </mc:AlternateContent>
  <xr:revisionPtr revIDLastSave="102" documentId="11_2FB52A32E7DF59A06342D824D2E99806420B9CA6" xr6:coauthVersionLast="44" xr6:coauthVersionMax="44" xr10:uidLastSave="{1DB24E81-6376-4073-A380-083520C22E0D}"/>
  <bookViews>
    <workbookView xWindow="-108" yWindow="-108" windowWidth="23256" windowHeight="12576" firstSheet="4" activeTab="9" xr2:uid="{00000000-000D-0000-FFFF-FFFF00000000}"/>
  </bookViews>
  <sheets>
    <sheet name="Bến xe Sóc Trăng (x)" sheetId="5" r:id="rId1"/>
    <sheet name="Bến xe Thạnh Trị (X)" sheetId="2" r:id="rId2"/>
    <sheet name="Bến xe Kế Sách (X)" sheetId="3" r:id="rId3"/>
    <sheet name="Bến xe Vĩnh Châu(X)" sheetId="6" r:id="rId4"/>
    <sheet name="Bến xe Trần Đề (X)" sheetId="4" r:id="rId5"/>
    <sheet name="Bến xe Ngã Năm (X)" sheetId="7" r:id="rId6"/>
    <sheet name="Bến xe Trà Men" sheetId="8" r:id="rId7"/>
    <sheet name="Bến xe Long Phú" sheetId="10" r:id="rId8"/>
    <sheet name="Bến xe Đại Ngãi" sheetId="11" r:id="rId9"/>
    <sheet name="Bến xe Mỹ Tú" sheetId="9" r:id="rId10"/>
  </sheets>
  <definedNames>
    <definedName name="_xlnm._FilterDatabase" localSheetId="8" hidden="1">'Bến xe Đại Ngãi'!$B$5:$R$6</definedName>
    <definedName name="_xlnm._FilterDatabase" localSheetId="2" hidden="1">'Bến xe Kế Sách (X)'!$B$5:$R$6</definedName>
    <definedName name="_xlnm._FilterDatabase" localSheetId="7" hidden="1">'Bến xe Long Phú'!$A$5:$X$33</definedName>
    <definedName name="_xlnm._FilterDatabase" localSheetId="9" hidden="1">'Bến xe Mỹ Tú'!$B$5:$R$6</definedName>
    <definedName name="_xlnm._FilterDatabase" localSheetId="5" hidden="1">'Bến xe Ngã Năm (X)'!$B$5:$R$6</definedName>
    <definedName name="_xlnm._FilterDatabase" localSheetId="0" hidden="1">'Bến xe Sóc Trăng (x)'!$A$5:$R$87</definedName>
    <definedName name="_xlnm._FilterDatabase" localSheetId="1" hidden="1">'Bến xe Thạnh Trị (X)'!$A$5:$R$30</definedName>
    <definedName name="_xlnm._FilterDatabase" localSheetId="6" hidden="1">'Bến xe Trà Men'!$B$5:$R$6</definedName>
    <definedName name="_xlnm._FilterDatabase" localSheetId="4" hidden="1">'Bến xe Trần Đề (X)'!$B$5:$R$6</definedName>
    <definedName name="_xlnm._FilterDatabase" localSheetId="3" hidden="1">'Bến xe Vĩnh Châu(X)'!$B$5:$R$6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4" l="1"/>
  <c r="R41" i="6"/>
  <c r="R18" i="3"/>
  <c r="R7" i="3"/>
  <c r="R30" i="2"/>
  <c r="R41" i="5"/>
  <c r="P30" i="9" l="1"/>
  <c r="P33" i="10"/>
  <c r="P48" i="6"/>
  <c r="P32" i="3"/>
  <c r="R21" i="8" l="1"/>
  <c r="R7" i="8" l="1"/>
  <c r="R17" i="4" l="1"/>
  <c r="R7" i="4" l="1"/>
  <c r="I35" i="7" l="1"/>
  <c r="R19" i="11" l="1"/>
  <c r="R39" i="4"/>
  <c r="R16" i="3"/>
  <c r="R7" i="6" l="1"/>
  <c r="Q56" i="4" l="1"/>
  <c r="P56" i="4"/>
  <c r="I56" i="4"/>
  <c r="J56" i="4"/>
  <c r="R12" i="7" l="1"/>
  <c r="R24" i="6" l="1"/>
  <c r="R34" i="6"/>
  <c r="R30" i="4"/>
  <c r="R18" i="7"/>
  <c r="R28" i="6"/>
  <c r="R43" i="5"/>
  <c r="I30" i="9"/>
  <c r="R75" i="5"/>
  <c r="R74" i="5"/>
  <c r="Q20" i="11"/>
  <c r="P20" i="11"/>
  <c r="J20" i="11"/>
  <c r="I20" i="11"/>
  <c r="R16" i="11"/>
  <c r="R13" i="11"/>
  <c r="R12" i="11"/>
  <c r="R7" i="11"/>
  <c r="S33" i="10"/>
  <c r="Q33" i="10"/>
  <c r="J33" i="10"/>
  <c r="I33" i="10"/>
  <c r="R19" i="10"/>
  <c r="R13" i="10"/>
  <c r="R11" i="10"/>
  <c r="R7" i="10"/>
  <c r="J30" i="9"/>
  <c r="R9" i="9"/>
  <c r="Q22" i="8"/>
  <c r="P22" i="8"/>
  <c r="J22" i="8"/>
  <c r="I22" i="8"/>
  <c r="R19" i="8"/>
  <c r="R12" i="8"/>
  <c r="R10" i="8"/>
  <c r="Q35" i="7"/>
  <c r="P35" i="7"/>
  <c r="J35" i="7"/>
  <c r="R15" i="7"/>
  <c r="R10" i="7"/>
  <c r="Q48" i="6"/>
  <c r="J48" i="6"/>
  <c r="I48" i="6"/>
  <c r="R36" i="6"/>
  <c r="R31" i="6"/>
  <c r="R30" i="6"/>
  <c r="R19" i="6"/>
  <c r="R27" i="4"/>
  <c r="R21" i="4"/>
  <c r="R18" i="4"/>
  <c r="R16" i="4"/>
  <c r="Q32" i="3"/>
  <c r="J32" i="3"/>
  <c r="I32" i="3"/>
  <c r="R31" i="3"/>
  <c r="R30" i="3"/>
  <c r="R28" i="3"/>
  <c r="R27" i="3"/>
  <c r="R22" i="3"/>
  <c r="Q30" i="2"/>
  <c r="P30" i="2"/>
  <c r="J30" i="2"/>
  <c r="I30" i="2"/>
  <c r="R29" i="2"/>
  <c r="R28" i="2"/>
  <c r="R27" i="2"/>
  <c r="R26" i="2"/>
  <c r="R23" i="2"/>
  <c r="R22" i="2"/>
  <c r="R21" i="2"/>
  <c r="R19" i="2"/>
  <c r="R16" i="2"/>
  <c r="R15" i="2"/>
  <c r="R12" i="2"/>
  <c r="R7" i="2"/>
  <c r="Q87" i="5"/>
  <c r="P87" i="5"/>
  <c r="J87" i="5"/>
  <c r="I87" i="5"/>
  <c r="R70" i="5"/>
  <c r="R62" i="5"/>
  <c r="R45" i="5"/>
  <c r="R8" i="5"/>
  <c r="R33" i="10" l="1"/>
  <c r="R22" i="8"/>
  <c r="R20" i="11"/>
  <c r="R87" i="5"/>
  <c r="R48" i="6"/>
  <c r="R35" i="7"/>
  <c r="R32" i="3"/>
  <c r="R56" i="4"/>
</calcChain>
</file>

<file path=xl/sharedStrings.xml><?xml version="1.0" encoding="utf-8"?>
<sst xmlns="http://schemas.openxmlformats.org/spreadsheetml/2006/main" count="1497" uniqueCount="580">
  <si>
    <t>CHI TIẾT TUYẾN VẬN TẢI HÀNH KHÁCH CỐ ĐỊNH LIÊN TỈNH ĐƯỜNG BỘ TOÀN QUỐC</t>
  </si>
  <si>
    <t>ĐƠN VỊ: BẾN XE SÓC TRĂNG</t>
  </si>
  <si>
    <t>STT</t>
  </si>
  <si>
    <t>TTTQ</t>
  </si>
  <si>
    <t>MST</t>
  </si>
  <si>
    <t>Tỉnh đi</t>
  </si>
  <si>
    <t>Tỉnh đến</t>
  </si>
  <si>
    <t>Bến đi</t>
  </si>
  <si>
    <t>Bến xe Sóc Trăng</t>
  </si>
  <si>
    <t>Lộ trình</t>
  </si>
  <si>
    <t>Đơn vị khai khác tuyến</t>
  </si>
  <si>
    <t>DVVT ngoài tỉnh</t>
  </si>
  <si>
    <t>Bến đến</t>
  </si>
  <si>
    <t>Giờ hoạt động dự kiến</t>
  </si>
  <si>
    <t>Cự ly của tuyến</t>
  </si>
  <si>
    <t>Dự kiến thời gian hành trình</t>
  </si>
  <si>
    <t>Số lượng chuyến đăng ký HĐ</t>
  </si>
  <si>
    <t>Số lượng chuyến QH</t>
  </si>
  <si>
    <t>Số lượng chuyến còn lại</t>
  </si>
  <si>
    <t>Xe hoạt động trên tuyến (Biển đăng ký)</t>
  </si>
  <si>
    <t>Xe ngoài tỉnh</t>
  </si>
  <si>
    <t>Văn bản chấp thuận</t>
  </si>
  <si>
    <t>4383.1201.A</t>
  </si>
  <si>
    <t>Đà Nẵng</t>
  </si>
  <si>
    <t>Sóc Trăng</t>
  </si>
  <si>
    <t>Phía Nam Đà Nẵng</t>
  </si>
  <si>
    <t xml:space="preserve">BX trung tâm Đà Nẵng – QL1 - BX Sóc Trăng </t>
  </si>
  <si>
    <t>5083.1201.A</t>
  </si>
  <si>
    <t>TP. Hồ Chí Minh</t>
  </si>
  <si>
    <t>Miền Tây</t>
  </si>
  <si>
    <t>BX Miền Tây - Kinh Dương Vương - QL1 - Cần Thơ –BX Sóc Trăng</t>
  </si>
  <si>
    <t>Cty XK Phương Trang FUTABUSLINES</t>
  </si>
  <si>
    <t>*</t>
  </si>
  <si>
    <t>00:30
01:00
01:30
02:00
02:30
06:00
07:00
08:00
08:30
09:00
09:30
10:00
10:30
11:00
12:00
13:00
13:30
14:00
15:00
16:00
17:00
18:00
22:30
23:00</t>
  </si>
  <si>
    <t>Cty TNHH xe khách CLC Hoàng Vinh</t>
  </si>
  <si>
    <t>HTX DVVT Thống Nhất</t>
  </si>
  <si>
    <t>Cty CPVT Sóc Trăng</t>
  </si>
  <si>
    <t>DNTN Mỹ Duyên</t>
  </si>
  <si>
    <t>14:00
15:00</t>
  </si>
  <si>
    <t>?</t>
  </si>
  <si>
    <t>HTX Vận tải Du lịch và dịch vụ Châu Hà</t>
  </si>
  <si>
    <t>07:30
09:00
10:30
12:30
14:30</t>
  </si>
  <si>
    <t>06:20
07:10
08:00
09:00
11:10</t>
  </si>
  <si>
    <t>DNTN Hoàng Vân</t>
  </si>
  <si>
    <t>CN Sóc Trăng - Cty Phương Trang</t>
  </si>
  <si>
    <t>6083.1201.A</t>
  </si>
  <si>
    <t>Đồng Nai</t>
  </si>
  <si>
    <t>Biên Hòa</t>
  </si>
  <si>
    <t>BX Sóc Trăng - QL1A (Hậu Giang - Cần Thơ - Vĩnh Long) - Đường cao tốc (Tiền Giang - Long An - TPHCM - Đồng Nai) - BX Biên Hòa và ngược lại. &lt;A&gt;</t>
  </si>
  <si>
    <t>HTX Quyết Thắng</t>
  </si>
  <si>
    <t>6083.2201.A</t>
  </si>
  <si>
    <t>Phương Lâm</t>
  </si>
  <si>
    <t>BX Sóc Trăng - QL1A ( Hậu Giang - Cần Thơ - Vĩnh Long - Đường cao tốc, Tiền Giang - Long An - TPHCM - QL1A - QL50 - Đồng Nai) - BX Phương Lâm và ngược lại. &lt;A&gt;</t>
  </si>
  <si>
    <t>HTX Vận tải Tân Phú</t>
  </si>
  <si>
    <t>6083.2401.A</t>
  </si>
  <si>
    <t>Vĩnh Cửu</t>
  </si>
  <si>
    <t>BX Sóc Trăng - QL1A(Hậu Giang - Cần Thơ - Vĩnh Long) - Đường cao tốc (Tiền Giang - Long An - TPHCM - Đồng Nai) - BX Vĩnh Cữu và ngược lại. &lt;A&gt;</t>
  </si>
  <si>
    <t>6183.2001.A</t>
  </si>
  <si>
    <t>Bình Dương</t>
  </si>
  <si>
    <t>An Phú</t>
  </si>
  <si>
    <t>BXe An Phú - ĐT743 - Ngã Tư550 - QL1 - dường Cao tốc sài Gòn Trung Lương - QL1A - BXe Sóc Trăng  &lt;A&gt;</t>
  </si>
  <si>
    <t>HTX DVVT Châu Thành</t>
  </si>
  <si>
    <t>6183.2101.A</t>
  </si>
  <si>
    <t>Phú Chánh</t>
  </si>
  <si>
    <t>BX Sóc Trăng - Quốc lộ IA (Hậu Giang - Cần Thơ - Vĩnh Long) - Đường cao tốc (Tiền Giang - Long An - TPHCM)  -  Ngã 4 Bình Phước - QL.13 (Bình Dương)  -  BX Phú Chánh và ngược lại. &lt;A&gt;</t>
  </si>
  <si>
    <t>6583.1101.A</t>
  </si>
  <si>
    <t>Cần Thơ</t>
  </si>
  <si>
    <t>Cần Thơ 36NVL</t>
  </si>
  <si>
    <t>BX Sóc Trăng - QL1A - Võ Nguyên Giáp - Nguyễn Văn Linh - BX Cần Thơ 36 NVL &lt;A&gt;</t>
  </si>
  <si>
    <t>Cty CPVT Tp.Cần Thơ</t>
  </si>
  <si>
    <t>HTX vận tải Đường bộ Cần Thơ</t>
  </si>
  <si>
    <t>83B-005.65</t>
  </si>
  <si>
    <t>6583.5101.A</t>
  </si>
  <si>
    <t>Trung tâm TP Cần Thơ</t>
  </si>
  <si>
    <t>BX Sóc Trăng - QL1A - Võ Nguyên Giáp - Nguyễn Văn Linh - BX Trung tâm TP Cần Thơ</t>
  </si>
  <si>
    <t>6783.1201.A</t>
  </si>
  <si>
    <t>An Giang</t>
  </si>
  <si>
    <t>Châu Đốc</t>
  </si>
  <si>
    <t>BX Sóc Trăng - Đ.Phú Lợi 1 - Quốc lộ IA (Hậu Giang - Cần Thơ) - Quốc lộ 91B -  Long Xuyên - Châu Đốc –BX Châu Đốc và ngược lại.   &lt;A&gt;</t>
  </si>
  <si>
    <t>HTX Đồng Tâm</t>
  </si>
  <si>
    <t>6883.0101.A</t>
  </si>
  <si>
    <t>Kiên Giang</t>
  </si>
  <si>
    <t>Rạch Sỏi</t>
  </si>
  <si>
    <t>BX Sóc Trăng - QL1A (Hậu Giang, Cần Thơ, An Giang, Kiên Giang) - BX Rạch Sỏi và ngược lại</t>
  </si>
  <si>
    <t>6883.1301.A</t>
  </si>
  <si>
    <t>Hà Tiên</t>
  </si>
  <si>
    <t>&lt;A&gt;: QL80+91+1A</t>
  </si>
  <si>
    <t>HTX Tân Tiến</t>
  </si>
  <si>
    <t>6983.1101.A</t>
  </si>
  <si>
    <t>Cà Mau</t>
  </si>
  <si>
    <t>Cà Mau - QL1A - Sóc Trăng</t>
  </si>
  <si>
    <t>HTX Thống Nhất</t>
  </si>
  <si>
    <t>7283.1101.A</t>
  </si>
  <si>
    <t>Bà Rịa -Vũng Tàu</t>
  </si>
  <si>
    <t>Bà Rịa</t>
  </si>
  <si>
    <t>BX Bà Rịa - QL51 - QL1 - An Thới Đông Cái Bè Tiền Giang - QL60 - BX Sóc Trăng</t>
  </si>
  <si>
    <t>7283.1201.A</t>
  </si>
  <si>
    <t>Vũng Tàu</t>
  </si>
  <si>
    <t>BX Vũng Tàu - QL51 - QL1A -Đồng Nai - TPHCM - Long An - Tiền Giang - Vĩnh Long - Cần Thơ - Hậu Giang- ĐT934 - BX Sóc Trăng</t>
  </si>
  <si>
    <t>Công ty TNHH vận tải Chú Chính Hòa Hiệp</t>
  </si>
  <si>
    <t>7683.1101.A</t>
  </si>
  <si>
    <t>Quảng Ngãi</t>
  </si>
  <si>
    <t>BX Quảng Ngãi - Quốc lộ 1 - Quốc lộ 57 - BX Sóc Trăng và ngược lại. &lt;A&gt;</t>
  </si>
  <si>
    <t>6783.1601.A</t>
  </si>
  <si>
    <t>Tân Châu</t>
  </si>
  <si>
    <t>BX Sóc Trăng - QL1A (Hậu Giang - Cần Thơ - An Giang) - BX Tân Châu và ngược lại. &lt;A&gt;</t>
  </si>
  <si>
    <t>4383.1101.A</t>
  </si>
  <si>
    <t>Trung tâm Đà Nẵng</t>
  </si>
  <si>
    <t>BXTrung tâm Đà Nẵng –  Cầu Vượt Ngã Ba Huế - QL 1A - Đường xuyên Á - QL1A - BX  Sóc Trăng và ngược lại</t>
  </si>
  <si>
    <t>6683.1501.A</t>
  </si>
  <si>
    <t>Đồng Tháp</t>
  </si>
  <si>
    <t>Tân Hồng</t>
  </si>
  <si>
    <t xml:space="preserve">BX Tân Hồng - ĐT843 - Đường N1 - QL30 - QL1 -  BX Sóc Trăng </t>
  </si>
  <si>
    <t>6783.1901.A</t>
  </si>
  <si>
    <t>Tri Tôn</t>
  </si>
  <si>
    <t>BX Sóc Trăng - QL1A (Hậu Giang - Cần Thơ –An Giang) - BX Tri Tôn và ngược lại. &lt;A&gt;</t>
  </si>
  <si>
    <t>6783.2801.A</t>
  </si>
  <si>
    <t>Khánh Bình</t>
  </si>
  <si>
    <t>BX Sóc Trăng - QL1A (Hậu Giang - Cần Thơ –An Giang) - BX An Phú và ngược lại. &lt;A&gt;</t>
  </si>
  <si>
    <t>7183.1101.A</t>
  </si>
  <si>
    <t>Bến Tre</t>
  </si>
  <si>
    <t>BX Bến Tre - QL60 - QL1A - BX Sóc Trăng &lt;A&gt;</t>
  </si>
  <si>
    <t>5083.1205.A</t>
  </si>
  <si>
    <t>Hồ Chí Minh</t>
  </si>
  <si>
    <t>Thạnh Trị</t>
  </si>
  <si>
    <t>BX Miền Tây - QL1 - Cần Thơ - Sóc Trăng –BX Thạnh Trị</t>
  </si>
  <si>
    <t>DNTN Bảo Ngọc</t>
  </si>
  <si>
    <t>00:00
 00:30
01:00
01:30
02:00
02:30
03:00
07:00
10:00
10:30
11:00
11:30
1200
12:30
13:00
13:30
14:00
20:30
21:00
22:00
23:00
23:30</t>
  </si>
  <si>
    <t>5 giờ 30 phút</t>
  </si>
  <si>
    <t>HTX VT Toàn Thắng</t>
  </si>
  <si>
    <t>6083.1305.A</t>
  </si>
  <si>
    <t>BX Thạnh Trị - QL.IA (TP.Sóc Trăng - Hậu Giang - Cần Thơ - Vĩnh Long - Tiền Giang - Long An - TPHCM) - Đường Xuyên Á - QL.1A - Biên Hòa - BX Đồng Nai và ngược lại. &lt;A&gt;</t>
  </si>
  <si>
    <t>06 giờ 30 phút</t>
  </si>
  <si>
    <t>HTX VT Long Khánh</t>
  </si>
  <si>
    <t>6183.1916.A</t>
  </si>
  <si>
    <t>Bến Cát</t>
  </si>
  <si>
    <t>BX Thạnh Trị - QL1 - TP Sóc Trăng - TX Ngã Bảy - Cần Thơ - Vĩnh Long - Trung Lương - Long An - TP HCM - Ngã tư Bình Phước - QL13 - Khu công nghiệp Mỹ Phước - BX Bến Cát  &lt;A&gt;</t>
  </si>
  <si>
    <t>05 giờ 30 phút</t>
  </si>
  <si>
    <t>6183.2016.A</t>
  </si>
  <si>
    <t>BX An Phú - ĐT743 - Ngã Tư550 - Cầu Vượt Sóng thần - QL1A - dường Cao tốc Sài Gòn TrungLương - QL1A - BXe Thạnh Trị &lt;A&gt;</t>
  </si>
  <si>
    <t>Công ty CP vận tải Sóc Trăng</t>
  </si>
  <si>
    <t>06 giờ</t>
  </si>
  <si>
    <t>8393.1616.A</t>
  </si>
  <si>
    <t>Bình Phước</t>
  </si>
  <si>
    <t>Bình Long</t>
  </si>
  <si>
    <t>BX Bình Long - QL13 - Ngã Tư Bình Phước - QL1A (TP Hồ Chí Minh - Long An - Tiền Giang - Cần Thơ - Hậu Giang - Sóc Trăng) - BX Phú Lộc và ngược lại &lt;A&gt;</t>
  </si>
  <si>
    <t>HTX vận tải Bình Long</t>
  </si>
  <si>
    <t>07 giờ 30</t>
  </si>
  <si>
    <t>6083.1216.A</t>
  </si>
  <si>
    <t>6183.1116.A</t>
  </si>
  <si>
    <t>BX Thạnh Trị - Quốc lộ IA (TPST - Hậu Giang - Cần Thơ - Vĩnh Long) - Đường cao tốc (Tiền Giang - Long An - TPHCM)  -  Ngã 4 Bình Phước - QL.13 (Bình Dương)  -  BX Bình Dương  &lt;A&gt;</t>
  </si>
  <si>
    <t>Phú Thạnh</t>
  </si>
  <si>
    <t>BX Thạnh Trị - QL1A - Hậu Giang - Cần Thơ - Vĩnh Long - Tiền Giang - Long An - Cao tốc TP.HCM - Ngã Tư Bình Phước - Thủ Đức - Ngã tư Vũng Tàu - QL51 - Đường 25B - ĐT.769 - BX Phú Thạnh</t>
  </si>
  <si>
    <t>6183.2116.A</t>
  </si>
  <si>
    <t>BX Thạnh Trị - Quốc lộ IA (TPST - Hậu Giang - Cần Thơ - Vĩnh Long) - Đường cao tốc (Tiền Giang - Long An - TPHồ Chí Minh)  -  Ngã 4 Bình Phước - QL.13 (Bình Dương)  -  BX Phú Chánh  &lt;A&gt;</t>
  </si>
  <si>
    <t>6783.1616.A</t>
  </si>
  <si>
    <t>BX Thạnh Trị - QL1A (TPST - Hậu Giang - Cần Thơ - An Giang) - BX Tân Châu và ngược lại. &lt;A&gt;</t>
  </si>
  <si>
    <t>6783.1916.A</t>
  </si>
  <si>
    <t>BX Thạnh Trị - QL1A (TPST - Hậu Giang - Cần Thơ - An Giang) - BX Tri Tôn và ngược lại. &lt;A&gt;</t>
  </si>
  <si>
    <t>6783.2816.A</t>
  </si>
  <si>
    <t>BX Thạnh Trị - QL1A (TPST - Hậu Giang - Cần Thơ - An Giang) - BX An Phú và ngược lại. &lt;A&gt;</t>
  </si>
  <si>
    <t>05 giờ</t>
  </si>
  <si>
    <t>7183.1116.A</t>
  </si>
  <si>
    <t>BX Bến Tre - QL60 - QL1A - BX Thạnh Trị &lt;A&gt;</t>
  </si>
  <si>
    <t>03 giờ</t>
  </si>
  <si>
    <t>5083.1211.A</t>
  </si>
  <si>
    <t>Kế Sách</t>
  </si>
  <si>
    <t>BX Miền Tây - Cao tốc - QL1 - Ngã 3 An Trạch - Đường Huyện Ba - BX Kế Sách</t>
  </si>
  <si>
    <t>HTX xe DL&amp;VT Số 4</t>
  </si>
  <si>
    <t>07:00
08:30
19:00
21:00</t>
  </si>
  <si>
    <t>00:00
01:00
02:00
03:00
06:00
09:00
12:00
13:00
14:00
16:00
17:00
18:00
19:00
20:00
21:00
22:00
23:00</t>
  </si>
  <si>
    <t>HTX VTLT&amp;DL Việt Thắng</t>
  </si>
  <si>
    <t>5083.1611.A</t>
  </si>
  <si>
    <t>Ngã Tư Ga</t>
  </si>
  <si>
    <t>BX Ngã Tư Ga - QL1A - QL80 - BX Kế Sách và ngược lại</t>
  </si>
  <si>
    <t>6083.1211.A</t>
  </si>
  <si>
    <t>BX Kế Sách - ĐT.932. - QL.IA (Ngã 3 An Trạch - Hậu Giang - Cần Thơ - Vĩnh Long - Tiền Giang - Long An - TPHCM) - Đường Xuyên Á - QL.1A - Biên Hòa –BX Đồng Nai và ngược lại. &lt;A&gt;</t>
  </si>
  <si>
    <t>6083.1311.A</t>
  </si>
  <si>
    <t>BX Kế Sách - ĐT.932 - QL1A (Hậu Giang - Cần Thơ - Vĩnh Long) - Đường cao tốc (Tiền Giang - Long An - TPHCM - Đồng Nai) - BX Đồng Nai và ngược lại &lt;A&gt;</t>
  </si>
  <si>
    <t>6183.2011.A</t>
  </si>
  <si>
    <t>BX An Phú - ĐT743 - Ngã Tư550 - QL1 - đường Cao tốc sài Gòn Trung Lương - QL1A - QL91C - TL932 –BX Kế Sách  &lt;A&gt;</t>
  </si>
  <si>
    <t>HTX Quang Vinh 3</t>
  </si>
  <si>
    <t>6183.2111.A</t>
  </si>
  <si>
    <t>BX Phú Chánh –QL13- ĐT743 - Ngã Tư550 - QL1 - đường Cao tốc sài Gòn Trung Lương - QL1A - QL91C - TL932 – BX Kế Sách  &lt;A&gt;</t>
  </si>
  <si>
    <t>6583.1111.A</t>
  </si>
  <si>
    <t>(A): BX khách thành phố Cần Thơ số 36 Nguyễn Văn Linh - Quốc lộ Nam Sông Hậu - BX Kế Sách và ngược lại</t>
  </si>
  <si>
    <t>01 giờ 30 phút</t>
  </si>
  <si>
    <t>6783.1611.A</t>
  </si>
  <si>
    <t>BX Kế Sách - ĐT.932 - QL1A (Hậu Giang - Cần Thơ - An Giang) - BX Tân Châu và ngược lại. &lt;A&gt;</t>
  </si>
  <si>
    <t>6783.1911.A</t>
  </si>
  <si>
    <t>BX Kế Sách - ĐT.932 - QL1A (Hậu Giang - Cần Thơ - An Giang) - BX Tri Tôn và ngược lại. &lt;A&gt;</t>
  </si>
  <si>
    <t>6783.2811.A</t>
  </si>
  <si>
    <t>BX Kế Sách - ĐT.932 - QL1A (Hậu Giang - Cần Thơ - An Giang) - BX Khánh Bình và ngược lại. &lt;A&gt;</t>
  </si>
  <si>
    <t>7183.1111.A</t>
  </si>
  <si>
    <t>BX Bến Tre - QL60 - QL1A - BX Kế Sáchị &lt;A&gt;</t>
  </si>
  <si>
    <t>02 giờ 30 phút</t>
  </si>
  <si>
    <t>Trần Đề</t>
  </si>
  <si>
    <t>CN Sóc Trăng - DNTN Mỹ Duyên</t>
  </si>
  <si>
    <t>6083.2404.A</t>
  </si>
  <si>
    <t>BX Trần Đề - ĐT.934 - TP.Sóc Trăng (Đ.Lê Hồng Phong - Đ.Lê Duẩn - Đ.Phú Lợi) - QL.1A (Hậu Giang - Cần Thơ - Vĩnh Long - Tiền Giang - Long An - TPHCM) - Ngã 4 Sóng Thần - Đường Xuyên Á - QL.1K - TP.Biên Hòa (Đ.Nguyễn Ái Quốc - Đ.Huỳnh Văn Nghệ) - BX Vĩnh Cữu và ngược lại. &lt;A&gt;</t>
  </si>
  <si>
    <t>Cty TNHH Sơn Phụng</t>
  </si>
  <si>
    <t>6183.1104.A</t>
  </si>
  <si>
    <t>BX Bình Dương - QL13 - QL1A - Cao tốc Sài Gòn - Trung Lương - Tiền Giang - Vĩnh Long - BX Kinh Ba &lt;A&gt;</t>
  </si>
  <si>
    <t>6183.1904.A</t>
  </si>
  <si>
    <t>BX Bến Cát - Đại lộ Bình Dương - TNgã tư Chợ Đình - Ngã tư 550 - Cầu vượt Sóng Thần - Ngã tư Bình Phước - QL1A - Dường cao tốc TP HCM Trung Lương - QL1 - Đường Phú Lợi - Đường Lê Hồng Phong - TL 934 - BX Trần Đề  &lt;A&gt;</t>
  </si>
  <si>
    <t>HXT vận tải huyện Bến Cát</t>
  </si>
  <si>
    <t>6183.2004.A</t>
  </si>
  <si>
    <t>BXe An Phú - ĐT743 - Ngã Tư 550 - Cầu Vượt Sóng thần - QL1A - dường Cao tốc sài Gòn TrungLương - QL1A - TL6 - BXeTrần Đề  &lt;A&gt;</t>
  </si>
  <si>
    <t>6183.2104.A</t>
  </si>
  <si>
    <t>BX Trần Đề - ĐT.934  - Quốc lộ IA (Hậu Giang - Cần Thơ - Vĩnh Long) - Đường cao tốc (Tiền Giang - Long An - TPHCM)  -  Ngã 4 Bình Phước - QL.13 (Bình Dương) - BX Phú Chánh và ngược lại. &lt;A&gt;</t>
  </si>
  <si>
    <t>DNTN Thành Long Phú</t>
  </si>
  <si>
    <t>6183.2304.A</t>
  </si>
  <si>
    <t>Bàu Bàng</t>
  </si>
  <si>
    <t>BX Trần Đề - ĐT934 - TP.Sóc Trăng (Đường Lê Hồng Phong - Đường Lê Duẩn - Đường Phú Lợi) - QL1A - (Hậu Giang - Cần Thơ - Vĩnh Long - Tiền Giang - Long An - TP. Hồ Chí Minh - Ngã tư Bình Phước - QL13 –BX Bàu Bàng &lt;A&gt;</t>
  </si>
  <si>
    <t>6583.1104.A</t>
  </si>
  <si>
    <t>BX Trần Đề - ĐT934 - QL1A - Võ Nguyên Giáp - Nguyễn Văn Linh - BX Cần Thơ 36 NVL&lt;A&gt;</t>
  </si>
  <si>
    <t>HTX Tp.Cần Thơ</t>
  </si>
  <si>
    <t>6583.5104.A</t>
  </si>
  <si>
    <t xml:space="preserve">BX Trần Đề - ĐT934 - QL1A - Võ Nguyên Giáp - Nguyễn Văn Linh - BX Trung tâm TP Cần Thơ </t>
  </si>
  <si>
    <t>5083.1604.A</t>
  </si>
  <si>
    <t>BX Ngã Tư Ga - QL1A - BX Trần Đề và ngược lại</t>
  </si>
  <si>
    <t>6783.1204.A</t>
  </si>
  <si>
    <t>BX Trần Đề - ĐT.934 - QL1A (Hậu Giang - Cần Thơ - An Giang) - BX Châu Đốc và ngược lại. &lt;A&gt;</t>
  </si>
  <si>
    <t>6783.1604.A</t>
  </si>
  <si>
    <t>BX Trần Đề - ĐT.934 - QL1A (Hậu Giang - Cần Thơ - An Giang) - BX Tân Châu và ngược lại. &lt;A&gt;</t>
  </si>
  <si>
    <t>6783.1804.A</t>
  </si>
  <si>
    <t>Tịnh Biên</t>
  </si>
  <si>
    <t>BX Trần Đề - ĐT.934 - QL1A (Hậu Giang - Cần Thơ - An Giang) - BX Tịnh Biên và ngược lại. &lt;A&gt;</t>
  </si>
  <si>
    <t>6783.1904.A</t>
  </si>
  <si>
    <t>BX Trần Đề - ĐT.934 - QL1A (Hậu Giang - Cần Thơ - An Giang) - BX Tri Tôn và ngược lại. &lt;A&gt;</t>
  </si>
  <si>
    <t>6783.2304.A</t>
  </si>
  <si>
    <t>Chi Lăng</t>
  </si>
  <si>
    <t>BX Trần Đề - ĐT.934 - QL1A (Hậu Giang - Cần Thơ - An Giang) - BX Chi Lăng và ngược lại. &lt;A&gt;</t>
  </si>
  <si>
    <t>6783.2804.A</t>
  </si>
  <si>
    <t>BX Trần Đề - ĐT.934 - QL1A (Hậu Giang - Cần Thơ - An Giang) - BX An Phú và ngược lại. &lt;A&gt;</t>
  </si>
  <si>
    <t>7083.1104.A</t>
  </si>
  <si>
    <t>Tây Ninh</t>
  </si>
  <si>
    <t>&lt;A&gt;: BX Tây Ninh-30/4-QL 22-QL 1A-BX Sóc Trăng</t>
  </si>
  <si>
    <t>7183.1104.A</t>
  </si>
  <si>
    <t>BX Bến Tre - QL60 - QL1A - ĐT 934 - BX Trần Đề và ngược lại &lt;A&gt;</t>
  </si>
  <si>
    <t>7283.1204.A</t>
  </si>
  <si>
    <t>Bà Rịa - Vũng Tàu</t>
  </si>
  <si>
    <t>BX Vũng Tàu - Nam Kỳ Khởi Nghĩa - Lê Hồng Phong - đường 3/2 - Võ Nguyên Giáp - QL51 - QL 1 - cao tốc TP HCM - Trung Lương ( Vĩnh Long- Cần Thơ- Hậu Giang) - đường tỉnh  934  - BX Trần Đề</t>
  </si>
  <si>
    <t>7283.1804.A</t>
  </si>
  <si>
    <t>Long Điền</t>
  </si>
  <si>
    <t>BX Long Điền - TL 44 - QL51 - QL 1 - cao tốc TP HCM - Trung Lương (Vĩnh Long - Cần Thơ- Hậu Giang) - đường tỉnh 934 - BX Trần Đề</t>
  </si>
  <si>
    <t>5083.1215.A</t>
  </si>
  <si>
    <t>Vĩnh Châu</t>
  </si>
  <si>
    <t>BX Miền Tây - QL1 - Cao Tốc - QL1 - Sóc Trăng –ĐT 934 - ĐT 935 - BX Vĩnh Châu</t>
  </si>
  <si>
    <t>HTX xe khách LT Miền Tây</t>
  </si>
  <si>
    <t>03:30
08:00
09:00
10:00
11:00
13:00
14:00
17:00
20:00
21:00
22:00
23:00</t>
  </si>
  <si>
    <t>HTX VT DVDL Châu Hà</t>
  </si>
  <si>
    <t>DNTN Kim Long</t>
  </si>
  <si>
    <t>Cty TNHH Đức Hải</t>
  </si>
  <si>
    <t>5083.1615.A</t>
  </si>
  <si>
    <t>BX Vĩnh Châu - ĐT.935 - ĐT.934 - QL 1A (Hậu Giang - Cần Thơ - Vĩnh Long) - Đường cao tốc (Tiền Giang - Long An - TPHCM) - BX Ngã tư Ga và ngược lại.</t>
  </si>
  <si>
    <t>6083.1215.B</t>
  </si>
  <si>
    <t>BX Biên Hòa-đường Nguyễn Ái Quốc-QL1K-QL1A-đường cao tốc TP.Hồ Chí Minh đi Trung Lương- QL1A-TP.Sóc Trăng (đường Phú Lợi-đường Lê Duẩn-đường Lê Hồng Phong)-ĐT.934- ĐT.935 đến BX Vĩnh Châu</t>
  </si>
  <si>
    <t>6183.1915.A</t>
  </si>
  <si>
    <t>BX Vĩnh Châu - TL11 - Mỹ Xuyên - Sóc Trăng - QL1A - Hậu Giang - Cần Thơ - Vĩnh Long - Long An - TP HCM - QL13 - Xã Thuận An - BX Bến Cát  &lt;A&gt;</t>
  </si>
  <si>
    <t>6183.2015.A</t>
  </si>
  <si>
    <t>BX An Phú - ĐT743 - Ngã Tư550 - QL1 - đường Cao tốc sài Gòn Trung Lương - QL1A - BXe Vĩnh Châu  &lt;A&gt;</t>
  </si>
  <si>
    <t>6583.1115.A</t>
  </si>
  <si>
    <t>BX Vĩnh Châu - ĐT935 - ĐT934 - QL1A - BX Cần Thơ 36 NVL &lt;A&gt;</t>
  </si>
  <si>
    <t>HTX VT đường bộ Tp.Cần Thơ</t>
  </si>
  <si>
    <t>6583.5115.A</t>
  </si>
  <si>
    <t xml:space="preserve">BX Vĩnh Châu - ĐT935 - ĐT934 - QL1A - BX Trung tâm TP Cần Thơ </t>
  </si>
  <si>
    <t>HTX Vận tài Đường bộ Cần Thơ</t>
  </si>
  <si>
    <t>6783.1215.A</t>
  </si>
  <si>
    <t>BX Vĩnh Châu - ĐT.935 - ĐT.934 - QL.IA (Hậu Giang - Cần Thơ) - QL91B -  Long Xuyên - Châu Đốc - BX Châu Đốc và ngược lại.  &lt;A&gt;</t>
  </si>
  <si>
    <t>HTX VT thủy bộ Đồng Tâm</t>
  </si>
  <si>
    <t>6783.1215.B</t>
  </si>
  <si>
    <t xml:space="preserve">BX Vĩnh Châu - QL.Nam Sông Hậu - Cần Thơ - QL 91b (Long Xuyên - Châu Đốc)- BX Châu Đốc </t>
  </si>
  <si>
    <t>7283.1215.A</t>
  </si>
  <si>
    <t>BX Vũng Tàu - NKKN - LHP - Đường3/2 - QL51 - QL1 - Cần Thơ Ô Môn - Cờ Đỏ Ô Môn - BX Vĩnh Châu</t>
  </si>
  <si>
    <t>Cty TNHH Chú Chín Hòa Hiệp</t>
  </si>
  <si>
    <t>7283.2015.A</t>
  </si>
  <si>
    <t>Xuyên Mộc</t>
  </si>
  <si>
    <t>&lt;A&gt; Bến xe Xuyên Mộc - QL55- TL328 - đường Mỹ Xuân - QL51 - QL1A - Bến xe Vĩnh Châu và ngược lại</t>
  </si>
  <si>
    <t>6183.2315.A</t>
  </si>
  <si>
    <t>BX Bàu Bàng - QL13 - Cầu vượt Sóng Thần - Cao tốc Trung Lương - Cần Thơ - QL1A - ĐT935 - BX Vĩnh Châu</t>
  </si>
  <si>
    <t>6183.2115.B</t>
  </si>
  <si>
    <t>BX Vĩnh Châu - TL11 - Mỹ Xuyên - Sóc Trăng - QL1A - TP. Hồ Chí Minh - QL13 - Xã Thuận An - BX Phú Chánh  &lt;B&gt;</t>
  </si>
  <si>
    <t>6183.2115.A</t>
  </si>
  <si>
    <t>BX Vĩnh Châu - ĐT 935 - ĐT 934 - QL 1A - Ngã tư Bình Phước - QL 13 - ... - ĐT 746 - BX Phú Chánh &lt;A&gt;</t>
  </si>
  <si>
    <t>HTX DVHT Vận tải Bình Dương</t>
  </si>
  <si>
    <t>6783.1615.A</t>
  </si>
  <si>
    <t>BX Vĩnh Châu - ĐT.935 - ĐT.934 - QL1A (Hậu Giang - Cần Thơ - An Giang) - BX Tân Châu và ngược lại. &lt;A&gt;</t>
  </si>
  <si>
    <t>6783.1915.A</t>
  </si>
  <si>
    <t>BX Vĩnh Châu - ĐT.935 - ĐT.934 - QL1A (Hậu Giang - Cần Thơ - An Giang) - BX Tri Tôn và ngược lại. &lt;A&gt;</t>
  </si>
  <si>
    <t>6783.2815.A</t>
  </si>
  <si>
    <t>BX Vĩnh Châu - ĐT.935 - ĐT.934 - QL1A (Hậu Giang - Cần Thơ - An Giang) - BX An Phú và ngược lại. &lt;A&gt;</t>
  </si>
  <si>
    <t>7183.1115.A</t>
  </si>
  <si>
    <t>BX Bến Tre - QL60 - QL1A - ĐT 935 - BX Vĩnh Châu &lt;A&gt;</t>
  </si>
  <si>
    <t>Ngã Năm</t>
  </si>
  <si>
    <t>6083.1208.A</t>
  </si>
  <si>
    <t>BX Ngã Năm - ĐT.937 - QL.61B - QL.IA (TT.Phú Lộc - TP.Sóc Trăng - Hậu Giang - Cần Thơ - Vĩnh Long - Tiền Giang - Long An - TPHCM) - Đường Xuyên Á - QL.1A - Biên Hòa - BX Đồng Nai và ngược lại &lt;A&gt;</t>
  </si>
  <si>
    <t>6083.1308.A</t>
  </si>
  <si>
    <t>BX Ngã Năm - QL.61B - QL1A (TPST - Hậu Giang - Cần Thơ - Vĩnh Long) - Đường cao tốc (Tiền Giang - Long An - TPHCM - Đồng Nai) - BX Đồng Nai và ngược lại. &lt;A&gt;</t>
  </si>
  <si>
    <t>6183.1208.A</t>
  </si>
  <si>
    <t>Lam Hồng</t>
  </si>
  <si>
    <t>BX Lam Hồng - QL1A - Đường Cao Tốc Sài Gòn Trung Lương - QL1A - BX Ngã Năm &lt;A&gt;</t>
  </si>
  <si>
    <t>6183.1908.A</t>
  </si>
  <si>
    <t>BX Ngã Năm - Sóc Trăng - Hậu Giang - Cần Thơ - Vĩnh Long - Tiền Giang - Long An - TP HCM - Ngã tư Bình Phước - QL13 - BX Bến Cát và ngược lại &lt;A&gt;</t>
  </si>
  <si>
    <t>6183.2008.A</t>
  </si>
  <si>
    <t>BX An Phú - ĐT743 - Ngã Tư 550 - Cầu Vượt Sóng thần - QL1A - dường Cao tốc sài Gòn Trung Lương - QL1A - QL61B –BXNgã Năm  &lt;A&gt;</t>
  </si>
  <si>
    <t>HTX Bình Dương</t>
  </si>
  <si>
    <t>6183.2108.A</t>
  </si>
  <si>
    <t>BX Ngã Năm - QL.61B - Quốc lộ IA (TPST - Hậu Giang - Cần Thơ - Vĩnh Long) - Đường cao tốc (Tiền Giang - Long An - TPHCM)  -  Ngã 4 Bình Phước - QL.13 (Bình Dương)  -  BX Phú Chánh và ngược lại. &lt;A&gt;</t>
  </si>
  <si>
    <t>6583.1108.A</t>
  </si>
  <si>
    <t>BX Ngã Năm - Quản lộ Phụng Hiệp - QL1A - BX Cần Thơ 36 NVL &lt;A&gt;</t>
  </si>
  <si>
    <t>6583.5108.A</t>
  </si>
  <si>
    <t xml:space="preserve">BX Ngã Năm - Quản lộ Phụng Hiệp - QL1A -  BX Trung tâm TP Cần Thơ </t>
  </si>
  <si>
    <t>6783.1608.A</t>
  </si>
  <si>
    <t>BX Ngã Năm - Quản lộ Phụng Hiệp  - QL1A (Hậu Giang - Cần Thơ - An Giang) - BX Tân Châu và ngược lại. &lt;A&gt;</t>
  </si>
  <si>
    <t>6783.1908.A</t>
  </si>
  <si>
    <t>BX Ngã Năm - Quản lộ Phụng Hiệp  - QL1A (Hậu Giang - Cần Thơ - An Giang) - BX Tri Tôn và ngược lại. &lt;A&gt;</t>
  </si>
  <si>
    <t>6783.2808.A</t>
  </si>
  <si>
    <t>BX Ngã Năm - Quản lộ Phụng Hiệp  - QL1A (Hậu Giang - Cần Thơ - An Giang) - BX An Phú và ngược lại. &lt;A&gt;</t>
  </si>
  <si>
    <t>6883.1308.A</t>
  </si>
  <si>
    <t xml:space="preserve">BX Ngã Năm - QL61B - QL61 - QL80 - BX Hà Tiên </t>
  </si>
  <si>
    <t>7183.1108.A</t>
  </si>
  <si>
    <t>BX Bến Tre - QL60 - QL1A - ĐT 940 - BX Ngã Năm &lt;A&gt;</t>
  </si>
  <si>
    <t>6183.2308.A</t>
  </si>
  <si>
    <t>BX Bàu Bàng - QL13 - Cầu vượt Sóng Thần - Tp.Hồ Chí Minh - Vĩnh Long - Cần Thơ - QL1A - QL61B - BX Ngã Năm</t>
  </si>
  <si>
    <t>5083.1202.A</t>
  </si>
  <si>
    <t>Trà Men</t>
  </si>
  <si>
    <t>BX Miền Tây - QL1 - Tiền Giang - Vĩnh Long –BX Trà Men</t>
  </si>
  <si>
    <t>09:00
17:00</t>
  </si>
  <si>
    <t>09:00
23:00</t>
  </si>
  <si>
    <t>01:00
02:00
03:00
05:00
06:00
07:00
08:00
10:00
14:00
15:00
16:00
17:00
18:00
19:00
20:00
22:00</t>
  </si>
  <si>
    <t>6083.2602.A</t>
  </si>
  <si>
    <t>Hố Nai</t>
  </si>
  <si>
    <t>BX Trà Men - QL1A (Hậu Giang - Cần Thơ - Vĩnh Long) - Đường cao tốc (Tiền Giang - Long An - TPHCM - Đồng Nai) - BX Hố Nai và ngược lại. &lt;A&gt;</t>
  </si>
  <si>
    <t>6183.1902.A</t>
  </si>
  <si>
    <t>BX Bến Cát - Đại lộ Bình Dương - Ngă 4 B́nh Phước - - QL1A - Cầu Mỹ Thuận - Cầu Cần Thơ –BX Trà Men  &lt;A&gt;</t>
  </si>
  <si>
    <t>6583.1102.A</t>
  </si>
  <si>
    <t>BX Trà Men - QL1A - Võ Nguyên Giáp - Nguyễn Văn Linh -  BX Cần Thơ 36 NVL &lt;A&gt;</t>
  </si>
  <si>
    <t>07:15
08:10
09:00</t>
  </si>
  <si>
    <t>11:00
12:00
13:00</t>
  </si>
  <si>
    <t>6783.1802.A</t>
  </si>
  <si>
    <t>BX Trà Men - Quốc lộ IA (Hậu Giang - Cần Thơ) - QL91 (Long Xuyên - Châu Đốc - Tịnh Biên) - BX Tịnh Biên . &lt;A&gt;</t>
  </si>
  <si>
    <t>6183.2102.A</t>
  </si>
  <si>
    <t>BX Phú Chánh - Đại lộ Bình Dương - Ngã 4 Bình Phước - - QL1A - Cầu Mỹ Thuận - Cầu Cần Thơ – BX Trà Men  &lt;A&gt;</t>
  </si>
  <si>
    <t>5083.1206.A</t>
  </si>
  <si>
    <t>Long Phú</t>
  </si>
  <si>
    <t>BX Miền Tây - QL1 - TL6 - BX Long Phú</t>
  </si>
  <si>
    <t>6183.1906.A</t>
  </si>
  <si>
    <t>BX Long Phú - D9T - TP Sóc Trăng - QL1A - Ngã tư Bình Phước - QL13 - Bình Dương - BX Bến Cát  &lt;A&gt;</t>
  </si>
  <si>
    <t>83B-007.54</t>
  </si>
  <si>
    <t>6183.2006.A</t>
  </si>
  <si>
    <t>BX An Phú - ĐT743 - Ngã Tư 550 - Cầu Vượt Sóng thần - QL1A - dường Cao tốc sài Gòn TrungLương - QL1A - TL6 –BXLong Phú  &lt;A&gt;</t>
  </si>
  <si>
    <t>6783.2306.A</t>
  </si>
  <si>
    <t>BX Long Phú - QL.Nam Sông Hậu (Hậu Giang - Cẩn Thơ) - QL.91B - Ô Môn - Thốt Nốt - Long Xuyên - Châu Đốc - Chi Lăng - BX Chi Lăng. &lt;A&gt;</t>
  </si>
  <si>
    <t>83B-007.16</t>
  </si>
  <si>
    <t>83N-0738</t>
  </si>
  <si>
    <t>7283.1206.A</t>
  </si>
  <si>
    <t>Bà Rịa Vũng Tàu</t>
  </si>
  <si>
    <t>A/ BX Long Phú - QL Nam Sông Hậu (Hậu Giang Cần Thơ ) - QL1A  - QL1 - QL51 - Võ Nguyên Giáp Đ 3/2 - LHP - NKKN - BX Khách Vũng Tàu  &lt;A&gt;</t>
  </si>
  <si>
    <t>65B-008.10</t>
  </si>
  <si>
    <t>65B-009.13</t>
  </si>
  <si>
    <t>7283.1206.B</t>
  </si>
  <si>
    <t>BX Vũng Tàu - NKKN - LHP - Đ 3/2 - Võ Nguyên Giáp - QL51 - Cao Tốc Trung Lương - QL1A - QL Nam Sông Hậu (Hậu Giang - Cần Thơ) - BX Long Phú</t>
  </si>
  <si>
    <t>6183.1106.A</t>
  </si>
  <si>
    <t xml:space="preserve">BXBD - Đại lộ BD - Ngă 4 Běnh Phước - QL1A - Đường Cao tốc sài Gòn_Trung Lương - QL1A - ĐT6 - BX Long Phú  </t>
  </si>
  <si>
    <t>6183.2106.A</t>
  </si>
  <si>
    <t>BX Phú Chánh - ĐT 746 - … - QL13 - ngã tư BP - QL1A - Cao tốc Sài Gòn - Trung Lương - Tiền Giang - QL 1A - ĐT 933 - BX Long Phú &lt;A&gt;</t>
  </si>
  <si>
    <t>6183.2106.B</t>
  </si>
  <si>
    <t>BX Long Phú - ĐT 933 - TP. Sóc Trăng - QL 1A - cầu vượt Sóng Thần - ... - ĐT 746 - BX Phú Chánh  &lt;B&gt;</t>
  </si>
  <si>
    <t>6783.1606.A</t>
  </si>
  <si>
    <t>BX Long Phú - ĐT.933 - TPST - QL1A (Hậu Giang - Cần Thơ - An Giang) - BX Tân Châu và ngược lại. &lt;A&gt;</t>
  </si>
  <si>
    <t>6783.1906.A</t>
  </si>
  <si>
    <t>BX Long Phú - ĐT.933 - TPST - QL1A (Hậu Giang - Cần Thơ - An Giang) - BX Tri Tôn và ngược lại. &lt;A&gt;</t>
  </si>
  <si>
    <t>6783.2806.A</t>
  </si>
  <si>
    <t>BX Long Phú - ĐT.933 - TPST - QL1A (Hậu Giang - Cần Thơ - An Giang) - BX An Phú và ngược lại. &lt;A&gt;</t>
  </si>
  <si>
    <t>7183.1106.A</t>
  </si>
  <si>
    <t>BX Bến Tre - QL60 - QL1A - ĐT 933 - BX Long Phú &lt;A&gt;</t>
  </si>
  <si>
    <t>6083.5406.A</t>
  </si>
  <si>
    <t>BX Long Phú - QL Nam Sông Hậu - QL1A - Ngã tư Vũng Tàu - QL51 - Đường 25B - ĐT.769 - BX Phú Thạnh</t>
  </si>
  <si>
    <t>5083.1209.A</t>
  </si>
  <si>
    <t>Đại Ngãi</t>
  </si>
  <si>
    <t>BX Miền Tây - QL1 - Sóc Trăng - BX Đại Ngãi</t>
  </si>
  <si>
    <t>Tạm ngưng đăng ký khai thác mới chờ công bố lại bến theo quy định</t>
  </si>
  <si>
    <t>HTX Việt Thắng</t>
  </si>
  <si>
    <t>06:00
07:00
09:00
11:00
19:00</t>
  </si>
  <si>
    <t>11:00
12:00
13:00
14:00
23:00</t>
  </si>
  <si>
    <t>6083.1209.A</t>
  </si>
  <si>
    <t>BX Đại Ngãi - QL. Nam Sông Hậu (hậu Giang - Cần Thơ) - QL.IA ( Vĩnh Long - Tiền Giang - Long An - TPHCM) - Đường Xuyên Á - Quốc lộ 1A - Biên Hòa - BX Đồng Nai và ngược lại. &lt;A&gt;</t>
  </si>
  <si>
    <t>6183.1909.A</t>
  </si>
  <si>
    <t>BX khách Đại Ngãi - QL60 - QL1 - TP Sóc Trăng - TX Ngã Bảy - TP Cần Thơ - Vĩnh Long - Tiền Giang - Long An - TP HCM - Ngã tư Bình Phước - QL13 - Khu công nghiệp Mỹ Phước - BX khách Bến Cát và ngược lại &lt;A&gt;</t>
  </si>
  <si>
    <t>6183.2009.A</t>
  </si>
  <si>
    <t>BX An Phú - ĐT743 - Ngã Tư550 - Cầu Vượt Sóng thần - QL1 - đường Cao tốc sài Gòn TrungLương - QL1 - TL60 –BXĐại Ngãi &lt;A&gt;</t>
  </si>
  <si>
    <t>6183.2309.A</t>
  </si>
  <si>
    <t>BX Đại Ngãi - Quốc lộ Nam Sông Hậu - (Hậu Giang - Cần Thơ) - QL1A (Vĩnh Long - Tiền Giang - Long An - TP.HCM) - Ngã Tư Bình Phước - Đại lộ Bình Dương –BX Bàu Bàng &lt;A&gt;</t>
  </si>
  <si>
    <t>6183.2309.B</t>
  </si>
  <si>
    <t>BX Đại Ngãi - QL Nam sông Hậu - QL 1A - Cầu vượt Sóng Thần - ĐL Độc Lập - ĐT 743B - Ngã tư Miểu Ông Cù - ĐT 747B - Cây xăng Kim Hằng - ĐT 747 Ngã ba Cổng Xanh - ĐT 741 - ĐT 750 - Ngã ba Bàu Bàng - QL 13 - BX Bàu Bàng</t>
  </si>
  <si>
    <t>6183.2109.A</t>
  </si>
  <si>
    <t>BX Đại Ngãi - QL60 - QL1 - TP Sóc Trăng - TX Ngã Bảy - TP Cần Thơ - Vĩnh Long - Tiền Giang - Long An - TP Hồ Chí Minh - Ngã tư Bình Phước - QL13 - BX Phú Chánh  &lt;A&gt;</t>
  </si>
  <si>
    <t>5083.1207.A</t>
  </si>
  <si>
    <t>Mỹ Tú</t>
  </si>
  <si>
    <t>BX Miền Tây - QL1 - Cao TốcTrung Lương - QL1 - ĐT13 - BX Mỹ Tú</t>
  </si>
  <si>
    <t>6083.1207.A</t>
  </si>
  <si>
    <t>BX Mỹ Tú - ĐT 939 - QL1A (Hậu Giang, Cần Thơ, Vĩnh Long, đường cao tốc, Tiền Giang, Long An, TP Hồ Chí Minh, QL1A, Đồng Nai - BX Biên Hòa và ngược lại &lt;A&gt;</t>
  </si>
  <si>
    <t>6183.1107.A</t>
  </si>
  <si>
    <t>BX Bình Dương - QL13 - QL1A - Cao tốc Sài Gòn - Trung Lương - Tiền Giang - Vĩnh Long - BX Mỹ Tú &lt;A&gt;</t>
  </si>
  <si>
    <t>6183.1907.A</t>
  </si>
  <si>
    <t>BX Mỹ Tú - tỉnh lộ 939 - TL938 - QL1A - TP Sóc Trăng - Cần Thơ - Vĩnh Long - Tiền Giang - Long An - TP HCM - NGã tư Bình Phước - QL13 - Khu Công nghiệp Mỹ Phước - BX Bến Cát  &lt;A&gt;</t>
  </si>
  <si>
    <t>6583.1107.A</t>
  </si>
  <si>
    <t>BX Mỹ Tú - ĐT939 - QL1A - BX Cần Thơ 36 NVL</t>
  </si>
  <si>
    <t>6583.5107.A</t>
  </si>
  <si>
    <t>BX Mỹ Tú - ĐT939 - QL1A - BX Trung tâm TP Cần Thơ</t>
  </si>
  <si>
    <t>6183.2007.A</t>
  </si>
  <si>
    <t xml:space="preserve">BX An Phú - ĐT743 - QL13 - QL1A - ĐT938 - ĐT939 - BX Mỹ Tú </t>
  </si>
  <si>
    <t>6183.2107.A</t>
  </si>
  <si>
    <t>BX Mỹ Tú - ĐT 939 - TP. Sóc Trăng - QL 1A - Ngã tư Bình Phước - QL 13 - ... - ĐT 746 - BX Phú Chánh  &lt;A&gt;</t>
  </si>
  <si>
    <t>6183.2107.B</t>
  </si>
  <si>
    <t>BX Phú Chánh - ĐT 746 - … - QL13 - ngã tư BP - QL1A - Cao tốc Sài Gòn - Trung Lương - Tiền Giang - QL 1A - Vĩnh Long - ĐT 939 - BX Mỹ Tú &lt;B&gt;</t>
  </si>
  <si>
    <t>6183.2207.A</t>
  </si>
  <si>
    <t>Quang Vinh 3</t>
  </si>
  <si>
    <t>BX Quang Vinh 3 - ĐT 747 - Ngã tư Miễu Ông Cù –Cầu vượt Sóng Thần - QL 1A - BX Mỹ Tú</t>
  </si>
  <si>
    <t>6183.2307.A</t>
  </si>
  <si>
    <t>BX Mỹ Tú - ĐT.939 - Quốc lộ IA (Hậu Giang - Cần Thơ - Vĩnh Long) - Đường cao tốc (Tiền Giang - Long An - TPHCM) - Ngã 4 Bình Phước - QL.13 (Bình Dương) - BX Bàu Bàng và ngược lại. &lt;A&gt;</t>
  </si>
  <si>
    <t>6183.2307.B</t>
  </si>
  <si>
    <t xml:space="preserve">BX  Mỹ Tú - QL Nam Sông Hậu - (Hậu Giang - Cần Thơ) - QL1A (Vĩnh Long - Tiền Giang - Long An - TP.Hồ Chí Minh) - Ngã Tư Bình Phước - QL13 - Đại lộ Bình Dương - BX  Bàu Bàng </t>
  </si>
  <si>
    <t>6783.1607.A</t>
  </si>
  <si>
    <t>BX Mỹ Tú - ĐT.939 - QL1A (Hậu Giang - Cần Thơ – An Giang) - BX Tân Châu và ngược lại. &lt;A&gt;</t>
  </si>
  <si>
    <t>6783.1907.A</t>
  </si>
  <si>
    <t>BX Mỹ Tú - ĐT.939 - QL1A (Hậu Giang - Cần Thơ – An Giang) - BX Tri Tôn và ngược lại. &lt;A&gt;</t>
  </si>
  <si>
    <t>6783.2807.A</t>
  </si>
  <si>
    <t>BX Mỹ Tú - ĐT.939 - QL1A (Hậu Giang - Cần Thơ –An Giang) - BX An Phú và ngược lại. &lt;A&gt;</t>
  </si>
  <si>
    <t>7183.1107.A</t>
  </si>
  <si>
    <t>BX Bến Tre - QL60 - QL1A - ĐT 936 - BX Mỹ Tú &lt;A&gt;</t>
  </si>
  <si>
    <t>TỔNG CỘNG</t>
  </si>
  <si>
    <t>Tên tuyến</t>
  </si>
  <si>
    <t>Tên bến</t>
  </si>
  <si>
    <t>Giờ xuất bến</t>
  </si>
  <si>
    <t>Loại xe</t>
  </si>
  <si>
    <t>Giường nằm</t>
  </si>
  <si>
    <t>Số ghế</t>
  </si>
  <si>
    <t>Số giường</t>
  </si>
  <si>
    <t>BẾN XE: THẠNH TRỊ</t>
  </si>
  <si>
    <t>Lộ trình tuyến</t>
  </si>
  <si>
    <t>Giờ hoạt động dự kiến tại bến xe Thạnh Trị</t>
  </si>
  <si>
    <t>Bến xe Thạnh Trị</t>
  </si>
  <si>
    <t>Bến Thạnh Trị</t>
  </si>
  <si>
    <t>ĐƠN VỊ : BẾN XE KẾ SÁCH</t>
  </si>
  <si>
    <t>Giờ hoạt động dự kiến tại bến xe Kế Sách</t>
  </si>
  <si>
    <t>Bến xe Kế Sách</t>
  </si>
  <si>
    <t>Bến Kế Sách</t>
  </si>
  <si>
    <t>ĐƠN VỊ: BẾN XE TRẦN ĐỀ</t>
  </si>
  <si>
    <t>Bến xe Trần Đề</t>
  </si>
  <si>
    <t>ĐƠN VỊ: BẾN XE  VĨNH CHÂU</t>
  </si>
  <si>
    <t>Bến xe Vĩnh Châu</t>
  </si>
  <si>
    <t>ĐƠN VỊ: BẾN XE NGÃ NĂM</t>
  </si>
  <si>
    <t>Bến xe Ngã Năm</t>
  </si>
  <si>
    <t>ĐƠN VỊ: BẾN XE TRÀ MEN</t>
  </si>
  <si>
    <t>Bến xe Trà Men</t>
  </si>
  <si>
    <t>ĐƠN VỊ: BẾN XE MỸ TÚ</t>
  </si>
  <si>
    <t>Bến xe Mỹ Tú</t>
  </si>
  <si>
    <t>04:40
14:30
13:20</t>
  </si>
  <si>
    <t>05:20
06:20
5:40</t>
  </si>
  <si>
    <t>ĐƠN VỊ: BẾN XE LONG PHÚ</t>
  </si>
  <si>
    <t>Bến xe Long Phú</t>
  </si>
  <si>
    <t>ĐƠN VỊ: BẾN XE ĐẠI NGÃI</t>
  </si>
  <si>
    <t>Bến xe Đại Ngãi</t>
  </si>
  <si>
    <t>00:30
01:00
06:00
07:00
08:00
08:30
09:00
10:00
10:40
11:00
12:30
13:00
13:40
14:00
15:00
16:40
17:00
18:00
19:00
20:00
21:00
22:00
23:00
23:30</t>
  </si>
  <si>
    <t>11:00
12:00
13:00
16:00</t>
  </si>
  <si>
    <t>21:00
17:00</t>
  </si>
  <si>
    <t>7h</t>
  </si>
  <si>
    <t>9h</t>
  </si>
  <si>
    <t>8h</t>
  </si>
  <si>
    <t>3h</t>
  </si>
  <si>
    <t>------</t>
  </si>
  <si>
    <t>---------</t>
  </si>
  <si>
    <t>CAM</t>
  </si>
  <si>
    <t>VN</t>
  </si>
  <si>
    <t>Hua Liên</t>
  </si>
  <si>
    <t>Cty TNHH Tân Vạn Thuận 2</t>
  </si>
  <si>
    <t>10h</t>
  </si>
  <si>
    <t>5 H</t>
  </si>
  <si>
    <t>83B-009.66</t>
  </si>
  <si>
    <r>
      <t>00:45
08:20</t>
    </r>
    <r>
      <rPr>
        <sz val="11"/>
        <color theme="1"/>
        <rFont val="Arial"/>
        <family val="1"/>
        <charset val="163"/>
        <scheme val="minor"/>
      </rPr>
      <t xml:space="preserve">
14:15
22:45</t>
    </r>
  </si>
  <si>
    <r>
      <t>1:00
08:10</t>
    </r>
    <r>
      <rPr>
        <sz val="11"/>
        <color theme="1"/>
        <rFont val="Arial"/>
        <family val="1"/>
        <charset val="163"/>
        <scheme val="minor"/>
      </rPr>
      <t xml:space="preserve">
14:10
23:00</t>
    </r>
  </si>
  <si>
    <t>04:00
05:00
08:00
10:00</t>
  </si>
  <si>
    <t>7083.1106.A</t>
  </si>
  <si>
    <t>8394.0413.A</t>
  </si>
  <si>
    <t>Bạc Liêu</t>
  </si>
  <si>
    <t>Gành Hào</t>
  </si>
  <si>
    <t>BX Gành Hào - ĐT980 (Giá Rai - Gành Hào) - QL1A - Lý Thường Kiệt - Cầu Gành Hào - QL1A - BX Trần Đề</t>
  </si>
  <si>
    <t>9:00
16:00</t>
  </si>
  <si>
    <t>51B-245.60</t>
  </si>
  <si>
    <t>83B-005.18</t>
  </si>
  <si>
    <t>83B-010.45</t>
  </si>
  <si>
    <t>83B-008.88</t>
  </si>
  <si>
    <t>BX Tây Ninh - Đ.Trưng Nữ Vương - Đ.30/4 - QL22B - QL22 - QL1 (TP.HCM, Long An, Tiền Giang, Vĩnh Long) - QL Nam Sông Hậu - BX Long Phú</t>
  </si>
  <si>
    <t>HTX Thắng Lợi</t>
  </si>
  <si>
    <t>05:30
12:00</t>
  </si>
  <si>
    <t>HTX DVVT Xuyên Mộc</t>
  </si>
  <si>
    <t>HTX vận tải Trường Phát</t>
  </si>
  <si>
    <t>65B-012.09</t>
  </si>
  <si>
    <t>13:00
03:00</t>
  </si>
  <si>
    <t>6983.1104.A</t>
  </si>
  <si>
    <t>BX Trần Đề - QL91C (QL Nam Sông Hậu) - QL1A - BX Cà Mau</t>
  </si>
  <si>
    <t>HTX Đồng Tiến</t>
  </si>
  <si>
    <t>06:00
07:00
13:30</t>
  </si>
  <si>
    <t>07:10
12:15
15:15</t>
  </si>
  <si>
    <t>5083,1204,A</t>
  </si>
  <si>
    <t>BX Miền Tây - QL1 - Cần Thơ - Sóc Trăng - TL6 - BX Trần Đề và ngược lại</t>
  </si>
  <si>
    <t>HTX xe du lịch và vận tải Thiên Phúc</t>
  </si>
  <si>
    <t>HTX vận tải Bến Cát</t>
  </si>
  <si>
    <t>HTX vận tải đường bộ Đồng Tâm</t>
  </si>
  <si>
    <t>6983.1409.A</t>
  </si>
  <si>
    <t>Năm Căn</t>
  </si>
  <si>
    <t xml:space="preserve">BX Đại Ngãi - QL60 - Đ. Tôn Đức Thắng - Đ. Nguyễn Chí Thanh - Đ.Hùng Vương - Vòng xoay Trà Men - QL1A (Bạc Liêu, Cà Mau) - BX Năm Căn </t>
  </si>
  <si>
    <t>6183.5416.A</t>
  </si>
  <si>
    <t>5083.1204.B</t>
  </si>
  <si>
    <t xml:space="preserve">BX Miền Tây - QL1 -  Cao tốc Sài Gòn Trung Lương - QL1A (Vĩnh Long, Cần Thơ) - QLNam Sông Hậu (Cần Thơ, Hậu Giang, Sóc Trăng) - BX Trần Đề </t>
  </si>
  <si>
    <t>CN Sóc Trăng  - Cty Phương Trang FUTABUSLINES</t>
  </si>
  <si>
    <t>5083.1208.B</t>
  </si>
  <si>
    <t>BX Miền Tây - QL1A (Tiền Giang, Vĩnh Long, Cần Thơ, Hậu Giang) - Quản lộ Phụng Hiệp - QL61B - BX Ngã Năm</t>
  </si>
  <si>
    <t>Cn Sóc Trăng - Công ty Phương Trang FUTABUSLINES</t>
  </si>
  <si>
    <t>06:15
10:15
15:15
22:00</t>
  </si>
  <si>
    <t>6:15
10:15
15:15
22:00</t>
  </si>
  <si>
    <t>5083.1209.B</t>
  </si>
  <si>
    <t xml:space="preserve">BX Miền Tây - QL1 -  Cao tốc Sài Gòn Trung Lương - QL1A (Vĩnh Long, Cần Thơ) - QLNam Sông Hậu (Cần Thơ, Hậu Giang, Sóc Trăng) - QL60 - BX Đại Ngãi </t>
  </si>
  <si>
    <t>5083.1215.B</t>
  </si>
  <si>
    <t xml:space="preserve">BX Miền Tây - QL1 - Cao tốc Sài Gòn Trung Lương - QL1A (Vĩnh Long, Cần Thơ) - QLNam Sông Hậu (Cần Thơ, Hậu Giang, Sóc Trăng) - BX Vĩnh Châu </t>
  </si>
  <si>
    <t>CN Sóc Trăng - Công ty Phương Trang FUTABUSLINES</t>
  </si>
  <si>
    <t>01:00
06:00
08:00
23:00</t>
  </si>
  <si>
    <t>01:30
09:30
12:30
15:30</t>
  </si>
  <si>
    <t>6183.2004.B</t>
  </si>
  <si>
    <t>BX An Phú - ĐT743 - ĐT743C - QL13 - QL1A - Cao Tốc Sài GònTrung Lương - QL1A - Nam sông hậu - BX Trần Đề  &lt;B&gt;</t>
  </si>
  <si>
    <t>6183.2008.B</t>
  </si>
  <si>
    <t>BX An Phú - D9T - Ngã tư 550 - Cầu vượt Sóng Thần - QL1A - Cao tốc Sài Gòn - Trung Lương - QL1A (Tiền Giang, Vĩnh Long, Cần Thơ, Hậu Giang) - Quản lộ Phụng Hiệp - QL61B - BX Ngã Năm</t>
  </si>
  <si>
    <t>6983.1404.A</t>
  </si>
  <si>
    <t>BX Trần Đề - QL91C (QLNam Sông Hậu) - QL1A - BX Năm Căn</t>
  </si>
  <si>
    <t>6883.1304.A</t>
  </si>
  <si>
    <t xml:space="preserve"> BX Hà Tiên - QL80 - QL61 - Hậu Giang (đường 3/2; cầu vượt Mương Lộ) - QL61B - QL1A - Tuyến tránh TP. Sóc trăng - ĐT934 - BX Trần Đề  </t>
  </si>
  <si>
    <t>6883.1101.A</t>
  </si>
  <si>
    <t xml:space="preserve"> BX Kiên Giang - QL61 - Hậu Giang (đường 3/2; cầu vượt Mương Lộ) - QL61B - QL1A - Đường Phú Lợi  - BX Sóc Trăng  </t>
  </si>
  <si>
    <t>HTX DVVT Thủy bộ</t>
  </si>
  <si>
    <t>Htx DVVT Thủy bộ</t>
  </si>
  <si>
    <t>HTX DVVT Thất Sơn</t>
  </si>
  <si>
    <t xml:space="preserve">5:00
12:00
</t>
  </si>
  <si>
    <t xml:space="preserve">5:30
11:00
</t>
  </si>
  <si>
    <r>
      <t xml:space="preserve">16:30
</t>
    </r>
    <r>
      <rPr>
        <b/>
        <sz val="12"/>
        <color theme="1"/>
        <rFont val="Times New Roman"/>
        <family val="1"/>
        <charset val="163"/>
      </rPr>
      <t>04:30</t>
    </r>
  </si>
  <si>
    <r>
      <t xml:space="preserve">5:00
</t>
    </r>
    <r>
      <rPr>
        <b/>
        <sz val="12"/>
        <color theme="1"/>
        <rFont val="Times New Roman"/>
        <family val="1"/>
        <charset val="163"/>
      </rPr>
      <t>16:30</t>
    </r>
  </si>
  <si>
    <t>Cty TNHH vận tải hành khách Thanh Loan</t>
  </si>
  <si>
    <t>HTX thủy bộ An Minh</t>
  </si>
  <si>
    <t>07:30
13:30</t>
  </si>
  <si>
    <t>06:30
13:00</t>
  </si>
  <si>
    <t>06:00
07:00
08:00</t>
  </si>
  <si>
    <t>14:00
14:30
15:30</t>
  </si>
  <si>
    <t>6983.0504.A</t>
  </si>
  <si>
    <t>Sông Đốc</t>
  </si>
  <si>
    <t>&lt;A&gt; BX Trần Đề - QL91C (QLNam Sông Hậu) - QL1A - Đường Phan Ngọc Hiển - Đường Nguyễn Trãi - Đường Ngô Quyền - Đường Sông Đốc Tắc Thủ - BX Sông Đốc</t>
  </si>
  <si>
    <t>Cty TNHH MTV Khách sạn DLVT Vũ Linh</t>
  </si>
  <si>
    <t>06:10
06:50
08:10
09:10
10:10
11:30
12:10
13:25
14:10
15:10
16:10
17:25</t>
  </si>
  <si>
    <t>06:10
07:10
08:10
09:10
10:10
11:30
12:10
13:10
14:10
15:10
16:10
17:10</t>
  </si>
  <si>
    <t>HTX Thiên Phúc</t>
  </si>
  <si>
    <t>06:00
08:00
14:00</t>
  </si>
  <si>
    <t>06:45
13:00</t>
  </si>
  <si>
    <t>06:45
12:45</t>
  </si>
  <si>
    <t>6083.2202.A</t>
  </si>
  <si>
    <t>BX Phương Lâm - QL20 - Ngã 4 Dầu Giây - QL1A - Công viên 30/4 - XL Hà Nội - Ngã 4 Vũng Tàu - QL1A - Đ.Nguyễn Văn Linh - Cao tốc Trung Lương - ĐT.878 - QL1A - Cầu Mỹ Thuận - QL1A - BX Trà Men</t>
  </si>
  <si>
    <t>HTX DVVT Phương Lâm</t>
  </si>
  <si>
    <t>16:00
04:00</t>
  </si>
  <si>
    <t>04:30
05:30</t>
  </si>
  <si>
    <t>30
15</t>
  </si>
  <si>
    <t>05:30
17:00</t>
  </si>
  <si>
    <t>03:30
04:30</t>
  </si>
  <si>
    <t xml:space="preserve">
08:30</t>
  </si>
  <si>
    <t xml:space="preserve">
15:30</t>
  </si>
  <si>
    <t>Biểu đồ hoạt động</t>
  </si>
  <si>
    <t>Các ngày trong tháng</t>
  </si>
  <si>
    <t>Các ngày 1,3,5,7... trong tháng</t>
  </si>
  <si>
    <t>Biểu đổ hoạt động</t>
  </si>
  <si>
    <t>Các ngày 1,2,4,5,7,8,,,,trong tháng</t>
  </si>
  <si>
    <t>Các ngày 1,2,3,4,5,8,9,10,11,12 trong tháng</t>
  </si>
  <si>
    <t>Biểu đồ hoạt đông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</si>
</sst>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0000]h:mm;@"/>
  </numFmts>
  <fonts count="37" x14ac:knownFonts="1">
    <font>
      <sz val="11"/>
      <color theme="1"/>
      <name val="Arial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name val="Times New Roman"/>
      <family val="1"/>
      <charset val="163"/>
    </font>
    <font>
      <sz val="9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color theme="1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indexed="8"/>
      <name val="Arial"/>
      <family val="2"/>
      <charset val="163"/>
      <scheme val="minor"/>
    </font>
    <font>
      <sz val="11"/>
      <name val="Arial"/>
      <family val="2"/>
      <charset val="163"/>
      <scheme val="minor"/>
    </font>
    <font>
      <sz val="14"/>
      <color theme="1"/>
      <name val="Arial"/>
      <family val="2"/>
      <charset val="163"/>
      <scheme val="minor"/>
    </font>
    <font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theme="1"/>
      <name val="Arial"/>
      <family val="1"/>
      <charset val="163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  <charset val="163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6" fillId="0" borderId="0" xfId="0" applyNumberFormat="1" applyFont="1"/>
    <xf numFmtId="0" fontId="8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4" fillId="0" borderId="0" xfId="0" applyFont="1"/>
    <xf numFmtId="164" fontId="14" fillId="0" borderId="0" xfId="0" applyNumberFormat="1" applyFont="1"/>
    <xf numFmtId="0" fontId="14" fillId="0" borderId="0" xfId="0" applyNumberFormat="1" applyFont="1"/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164" fontId="15" fillId="0" borderId="8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/>
    <xf numFmtId="0" fontId="8" fillId="0" borderId="0" xfId="0" applyFont="1"/>
    <xf numFmtId="164" fontId="8" fillId="0" borderId="0" xfId="0" applyNumberFormat="1" applyFont="1"/>
    <xf numFmtId="0" fontId="8" fillId="0" borderId="0" xfId="0" applyNumberFormat="1" applyFont="1"/>
    <xf numFmtId="0" fontId="8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8" fillId="0" borderId="8" xfId="0" applyFont="1" applyBorder="1"/>
    <xf numFmtId="0" fontId="18" fillId="0" borderId="8" xfId="0" applyFont="1" applyFill="1" applyBorder="1" applyAlignment="1">
      <alignment horizontal="center" vertical="center" wrapText="1"/>
    </xf>
    <xf numFmtId="0" fontId="14" fillId="0" borderId="0" xfId="0" applyFont="1" applyFill="1"/>
    <xf numFmtId="20" fontId="15" fillId="0" borderId="8" xfId="0" applyNumberFormat="1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164" fontId="14" fillId="0" borderId="0" xfId="0" applyNumberFormat="1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/>
    </xf>
    <xf numFmtId="164" fontId="27" fillId="3" borderId="8" xfId="0" applyNumberFormat="1" applyFont="1" applyFill="1" applyBorder="1" applyAlignment="1">
      <alignment horizontal="center" vertical="center"/>
    </xf>
    <xf numFmtId="0" fontId="27" fillId="3" borderId="0" xfId="0" applyFont="1" applyFill="1"/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6" fillId="3" borderId="0" xfId="0" applyFont="1" applyFill="1"/>
    <xf numFmtId="0" fontId="15" fillId="3" borderId="8" xfId="0" applyFont="1" applyFill="1" applyBorder="1" applyAlignment="1">
      <alignment horizontal="left" vertical="center" wrapText="1"/>
    </xf>
    <xf numFmtId="164" fontId="15" fillId="3" borderId="8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20" fontId="6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0" xfId="0" applyFont="1" applyFill="1"/>
    <xf numFmtId="0" fontId="14" fillId="3" borderId="8" xfId="0" applyFont="1" applyFill="1" applyBorder="1"/>
    <xf numFmtId="0" fontId="8" fillId="0" borderId="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20" fontId="6" fillId="3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164" fontId="14" fillId="0" borderId="8" xfId="0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164" fontId="30" fillId="3" borderId="8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20" fontId="15" fillId="0" borderId="8" xfId="0" applyNumberFormat="1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 wrapText="1"/>
    </xf>
    <xf numFmtId="20" fontId="15" fillId="3" borderId="8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0" xfId="0" applyFont="1" applyFill="1"/>
    <xf numFmtId="0" fontId="20" fillId="0" borderId="8" xfId="0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8" xfId="0" applyFont="1" applyFill="1" applyBorder="1"/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/>
    <xf numFmtId="0" fontId="0" fillId="0" borderId="0" xfId="0" applyNumberFormat="1" applyFont="1" applyFill="1"/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20" fontId="2" fillId="0" borderId="8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4" fontId="14" fillId="3" borderId="8" xfId="0" applyNumberFormat="1" applyFont="1" applyFill="1" applyBorder="1" applyAlignment="1">
      <alignment horizontal="center" vertical="center" wrapText="1"/>
    </xf>
    <xf numFmtId="164" fontId="27" fillId="3" borderId="8" xfId="0" applyNumberFormat="1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/>
    </xf>
    <xf numFmtId="164" fontId="27" fillId="3" borderId="10" xfId="0" applyNumberFormat="1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7" fillId="3" borderId="8" xfId="0" applyNumberFormat="1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left" vertical="center" wrapText="1"/>
    </xf>
    <xf numFmtId="0" fontId="32" fillId="3" borderId="10" xfId="0" applyFont="1" applyFill="1" applyBorder="1" applyAlignment="1">
      <alignment horizontal="left" vertical="center" wrapText="1"/>
    </xf>
    <xf numFmtId="0" fontId="32" fillId="3" borderId="10" xfId="0" applyFont="1" applyFill="1" applyBorder="1" applyAlignment="1">
      <alignment horizontal="center"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4" fontId="34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164" fontId="26" fillId="3" borderId="8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wrapText="1"/>
    </xf>
    <xf numFmtId="164" fontId="14" fillId="3" borderId="9" xfId="0" applyNumberFormat="1" applyFont="1" applyFill="1" applyBorder="1" applyAlignment="1">
      <alignment horizontal="center" vertical="center" wrapText="1"/>
    </xf>
    <xf numFmtId="20" fontId="27" fillId="3" borderId="8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27" fillId="3" borderId="8" xfId="0" quotePrefix="1" applyFont="1" applyFill="1" applyBorder="1" applyAlignment="1">
      <alignment horizontal="center" vertical="center" wrapText="1"/>
    </xf>
    <xf numFmtId="0" fontId="27" fillId="3" borderId="8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/>
    <xf numFmtId="0" fontId="27" fillId="3" borderId="0" xfId="0" applyNumberFormat="1" applyFont="1" applyFill="1"/>
    <xf numFmtId="0" fontId="32" fillId="3" borderId="0" xfId="0" applyFont="1" applyFill="1"/>
    <xf numFmtId="0" fontId="33" fillId="3" borderId="8" xfId="0" applyFont="1" applyFill="1" applyBorder="1" applyAlignment="1">
      <alignment horizontal="center" vertical="center" wrapText="1"/>
    </xf>
    <xf numFmtId="164" fontId="33" fillId="3" borderId="8" xfId="0" applyNumberFormat="1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vertical="center" wrapText="1"/>
    </xf>
    <xf numFmtId="0" fontId="32" fillId="3" borderId="8" xfId="0" applyNumberFormat="1" applyFont="1" applyFill="1" applyBorder="1" applyAlignment="1">
      <alignment horizontal="center" vertical="center" wrapText="1"/>
    </xf>
    <xf numFmtId="164" fontId="36" fillId="3" borderId="8" xfId="0" applyNumberFormat="1" applyFont="1" applyFill="1" applyBorder="1" applyAlignment="1">
      <alignment horizontal="center" vertical="center" wrapText="1"/>
    </xf>
    <xf numFmtId="164" fontId="34" fillId="3" borderId="8" xfId="0" applyNumberFormat="1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center" vertical="center"/>
    </xf>
    <xf numFmtId="0" fontId="31" fillId="3" borderId="8" xfId="0" applyNumberFormat="1" applyFont="1" applyFill="1" applyBorder="1" applyAlignment="1">
      <alignment horizontal="center" vertical="center"/>
    </xf>
    <xf numFmtId="164" fontId="32" fillId="3" borderId="0" xfId="0" applyNumberFormat="1" applyFont="1" applyFill="1"/>
    <xf numFmtId="0" fontId="32" fillId="3" borderId="0" xfId="0" applyNumberFormat="1" applyFont="1" applyFill="1"/>
    <xf numFmtId="0" fontId="0" fillId="0" borderId="8" xfId="0" applyFont="1" applyFill="1" applyBorder="1" applyAlignment="1">
      <alignment horizontal="center" vertical="center"/>
    </xf>
    <xf numFmtId="164" fontId="14" fillId="3" borderId="10" xfId="0" applyNumberFormat="1" applyFont="1" applyFill="1" applyBorder="1" applyAlignment="1">
      <alignment horizontal="center" wrapText="1"/>
    </xf>
    <xf numFmtId="164" fontId="27" fillId="3" borderId="7" xfId="0" applyNumberFormat="1" applyFont="1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 vertical="center" wrapText="1"/>
    </xf>
    <xf numFmtId="164" fontId="27" fillId="3" borderId="8" xfId="0" applyNumberFormat="1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/>
    </xf>
    <xf numFmtId="164" fontId="27" fillId="3" borderId="10" xfId="0" applyNumberFormat="1" applyFont="1" applyFill="1" applyBorder="1" applyAlignment="1">
      <alignment horizontal="center" vertical="center" wrapText="1"/>
    </xf>
    <xf numFmtId="164" fontId="27" fillId="3" borderId="7" xfId="0" applyNumberFormat="1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/>
    </xf>
    <xf numFmtId="0" fontId="26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6" fillId="3" borderId="8" xfId="0" applyNumberFormat="1" applyFont="1" applyFill="1" applyBorder="1" applyAlignment="1">
      <alignment horizontal="center" vertical="center" wrapText="1"/>
    </xf>
    <xf numFmtId="0" fontId="27" fillId="3" borderId="8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10" xfId="0" applyNumberFormat="1" applyFont="1" applyFill="1" applyBorder="1" applyAlignment="1">
      <alignment horizontal="center" vertical="center" wrapText="1"/>
    </xf>
    <xf numFmtId="0" fontId="32" fillId="3" borderId="7" xfId="0" applyNumberFormat="1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/>
    </xf>
    <xf numFmtId="0" fontId="33" fillId="3" borderId="8" xfId="0" applyFont="1" applyFill="1" applyBorder="1" applyAlignment="1">
      <alignment horizontal="center" vertical="center" wrapText="1"/>
    </xf>
    <xf numFmtId="0" fontId="33" fillId="3" borderId="10" xfId="0" applyNumberFormat="1" applyFont="1" applyFill="1" applyBorder="1" applyAlignment="1">
      <alignment horizontal="center" vertical="center" wrapText="1"/>
    </xf>
    <xf numFmtId="0" fontId="33" fillId="3" borderId="7" xfId="0" applyNumberFormat="1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left" vertical="center" wrapText="1"/>
    </xf>
    <xf numFmtId="0" fontId="32" fillId="3" borderId="10" xfId="0" applyFont="1" applyFill="1" applyBorder="1" applyAlignment="1">
      <alignment horizontal="left" vertical="center" wrapText="1"/>
    </xf>
    <xf numFmtId="164" fontId="32" fillId="3" borderId="8" xfId="0" applyNumberFormat="1" applyFont="1" applyFill="1" applyBorder="1" applyAlignment="1">
      <alignment horizontal="center" vertical="center" wrapText="1"/>
    </xf>
    <xf numFmtId="164" fontId="32" fillId="3" borderId="10" xfId="0" applyNumberFormat="1" applyFont="1" applyFill="1" applyBorder="1" applyAlignment="1">
      <alignment horizontal="center" vertical="center" wrapText="1"/>
    </xf>
    <xf numFmtId="164" fontId="34" fillId="3" borderId="8" xfId="0" applyNumberFormat="1" applyFont="1" applyFill="1" applyBorder="1" applyAlignment="1">
      <alignment horizontal="center" vertical="center" wrapText="1"/>
    </xf>
    <xf numFmtId="164" fontId="34" fillId="3" borderId="8" xfId="0" applyNumberFormat="1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0" fontId="32" fillId="3" borderId="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vertical="center" wrapText="1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 wrapText="1"/>
    </xf>
    <xf numFmtId="20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64" fontId="15" fillId="3" borderId="10" xfId="0" applyNumberFormat="1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4" fontId="15" fillId="0" borderId="9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20" fontId="6" fillId="0" borderId="9" xfId="0" applyNumberFormat="1" applyFont="1" applyBorder="1" applyAlignment="1">
      <alignment horizontal="center" vertical="center" wrapText="1"/>
    </xf>
    <xf numFmtId="20" fontId="6" fillId="0" borderId="7" xfId="0" applyNumberFormat="1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 wrapText="1"/>
    </xf>
    <xf numFmtId="0" fontId="27" fillId="3" borderId="8" xfId="0" applyFont="1" applyFill="1" applyBorder="1"/>
    <xf numFmtId="0" fontId="27" fillId="3" borderId="8" xfId="0" applyFont="1" applyFill="1" applyBorder="1" applyAlignment="1">
      <alignment vertical="center" wrapText="1"/>
    </xf>
    <xf numFmtId="0" fontId="27" fillId="3" borderId="1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6" fillId="0" borderId="8" xfId="0" applyFont="1" applyBorder="1"/>
    <xf numFmtId="0" fontId="6" fillId="3" borderId="8" xfId="0" applyFont="1" applyFill="1" applyBorder="1" applyAlignment="1">
      <alignment horizontal="center" vertical="center"/>
    </xf>
    <xf numFmtId="0" fontId="32" fillId="3" borderId="8" xfId="0" applyFont="1" applyFill="1" applyBorder="1"/>
    <xf numFmtId="0" fontId="32" fillId="3" borderId="10" xfId="0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14" fillId="0" borderId="8" xfId="0" applyFont="1" applyFill="1" applyBorder="1"/>
  </cellXfs>
  <cellStyles count="1">
    <cellStyle name="Bình thường" xfId="0" builtinId="0"/>
  </cellStyles>
  <dxfs count="0"/>
  <tableStyles count="0" defaultTableStyle="TableStyleMedium2"/>
  <colors>
    <mruColors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6</xdr:row>
      <xdr:rowOff>180975</xdr:rowOff>
    </xdr:from>
    <xdr:to>
      <xdr:col>18</xdr:col>
      <xdr:colOff>1345155</xdr:colOff>
      <xdr:row>12</xdr:row>
      <xdr:rowOff>88635</xdr:rowOff>
    </xdr:to>
    <xdr:sp macro="" textlink="">
      <xdr:nvSpPr>
        <xdr:cNvPr id="1031" name="Object 7" hidden="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/>
      </xdr:nvSpPr>
      <xdr:spPr>
        <a:xfrm>
          <a:off x="23441025" y="2286000"/>
          <a:ext cx="1345565" cy="1668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1494026</xdr:colOff>
      <xdr:row>14</xdr:row>
      <xdr:rowOff>194829</xdr:rowOff>
    </xdr:to>
    <xdr:sp macro="" textlink="">
      <xdr:nvSpPr>
        <xdr:cNvPr id="1033" name="Object 9" hidden="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/>
      </xdr:nvSpPr>
      <xdr:spPr>
        <a:xfrm>
          <a:off x="23303230" y="4107815"/>
          <a:ext cx="1494155" cy="979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14</xdr:row>
      <xdr:rowOff>77638</xdr:rowOff>
    </xdr:from>
    <xdr:to>
      <xdr:col>18</xdr:col>
      <xdr:colOff>1362408</xdr:colOff>
      <xdr:row>14</xdr:row>
      <xdr:rowOff>1052423</xdr:rowOff>
    </xdr:to>
    <xdr:sp macro="" textlink="">
      <xdr:nvSpPr>
        <xdr:cNvPr id="1034" name="Object 10" hidden="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/>
      </xdr:nvSpPr>
      <xdr:spPr>
        <a:xfrm>
          <a:off x="23423880" y="5383530"/>
          <a:ext cx="1362710" cy="97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15</xdr:row>
      <xdr:rowOff>163902</xdr:rowOff>
    </xdr:from>
    <xdr:to>
      <xdr:col>18</xdr:col>
      <xdr:colOff>1276144</xdr:colOff>
      <xdr:row>18</xdr:row>
      <xdr:rowOff>167983</xdr:rowOff>
    </xdr:to>
    <xdr:sp macro="" textlink="">
      <xdr:nvSpPr>
        <xdr:cNvPr id="1035" name="Object 11" hidden="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/>
      </xdr:nvSpPr>
      <xdr:spPr>
        <a:xfrm>
          <a:off x="23510240" y="6574790"/>
          <a:ext cx="1276350" cy="9982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18</xdr:row>
      <xdr:rowOff>86264</xdr:rowOff>
    </xdr:from>
    <xdr:to>
      <xdr:col>18</xdr:col>
      <xdr:colOff>1278366</xdr:colOff>
      <xdr:row>19</xdr:row>
      <xdr:rowOff>138022</xdr:rowOff>
    </xdr:to>
    <xdr:sp macro="" textlink="">
      <xdr:nvSpPr>
        <xdr:cNvPr id="1036" name="Object 12" hidden="1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/>
      </xdr:nvSpPr>
      <xdr:spPr>
        <a:xfrm>
          <a:off x="23518495" y="8096885"/>
          <a:ext cx="1278890" cy="604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22</xdr:row>
      <xdr:rowOff>86264</xdr:rowOff>
    </xdr:from>
    <xdr:to>
      <xdr:col>18</xdr:col>
      <xdr:colOff>1440046</xdr:colOff>
      <xdr:row>23</xdr:row>
      <xdr:rowOff>534837</xdr:rowOff>
    </xdr:to>
    <xdr:sp macro="" textlink="">
      <xdr:nvSpPr>
        <xdr:cNvPr id="1037" name="Object 13" hidden="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/>
      </xdr:nvSpPr>
      <xdr:spPr>
        <a:xfrm>
          <a:off x="23345775" y="10849610"/>
          <a:ext cx="1440815" cy="10706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20</xdr:row>
      <xdr:rowOff>77638</xdr:rowOff>
    </xdr:from>
    <xdr:to>
      <xdr:col>18</xdr:col>
      <xdr:colOff>1356003</xdr:colOff>
      <xdr:row>20</xdr:row>
      <xdr:rowOff>885825</xdr:rowOff>
    </xdr:to>
    <xdr:sp macro="" textlink="">
      <xdr:nvSpPr>
        <xdr:cNvPr id="1038" name="Object 14" hidden="1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/>
      </xdr:nvSpPr>
      <xdr:spPr>
        <a:xfrm>
          <a:off x="23441025" y="8841105"/>
          <a:ext cx="1356360" cy="8083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21</xdr:row>
      <xdr:rowOff>103517</xdr:rowOff>
    </xdr:from>
    <xdr:to>
      <xdr:col>18</xdr:col>
      <xdr:colOff>1293397</xdr:colOff>
      <xdr:row>21</xdr:row>
      <xdr:rowOff>885825</xdr:rowOff>
    </xdr:to>
    <xdr:sp macro="" textlink="">
      <xdr:nvSpPr>
        <xdr:cNvPr id="1039" name="Object 15" hidden="1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/>
      </xdr:nvSpPr>
      <xdr:spPr>
        <a:xfrm>
          <a:off x="23492460" y="9867265"/>
          <a:ext cx="1294130" cy="782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24</xdr:row>
      <xdr:rowOff>94891</xdr:rowOff>
    </xdr:from>
    <xdr:to>
      <xdr:col>18</xdr:col>
      <xdr:colOff>1327903</xdr:colOff>
      <xdr:row>24</xdr:row>
      <xdr:rowOff>534838</xdr:rowOff>
    </xdr:to>
    <xdr:sp macro="" textlink="">
      <xdr:nvSpPr>
        <xdr:cNvPr id="1040" name="Object 16" hidden="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/>
      </xdr:nvSpPr>
      <xdr:spPr>
        <a:xfrm>
          <a:off x="23458170" y="12059285"/>
          <a:ext cx="1328420" cy="4400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25</xdr:row>
      <xdr:rowOff>112143</xdr:rowOff>
    </xdr:from>
    <xdr:to>
      <xdr:col>18</xdr:col>
      <xdr:colOff>1345155</xdr:colOff>
      <xdr:row>25</xdr:row>
      <xdr:rowOff>500332</xdr:rowOff>
    </xdr:to>
    <xdr:sp macro="" textlink="">
      <xdr:nvSpPr>
        <xdr:cNvPr id="1041" name="Object 17" hidden="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/>
      </xdr:nvSpPr>
      <xdr:spPr>
        <a:xfrm>
          <a:off x="23441025" y="12655550"/>
          <a:ext cx="1345565" cy="3879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26</xdr:row>
      <xdr:rowOff>43132</xdr:rowOff>
    </xdr:from>
    <xdr:to>
      <xdr:col>18</xdr:col>
      <xdr:colOff>1422793</xdr:colOff>
      <xdr:row>26</xdr:row>
      <xdr:rowOff>517585</xdr:rowOff>
    </xdr:to>
    <xdr:sp macro="" textlink="">
      <xdr:nvSpPr>
        <xdr:cNvPr id="1042" name="Object 18" hidden="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/>
      </xdr:nvSpPr>
      <xdr:spPr>
        <a:xfrm>
          <a:off x="23363555" y="13186410"/>
          <a:ext cx="1423035" cy="47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62736</xdr:rowOff>
    </xdr:from>
    <xdr:to>
      <xdr:col>18</xdr:col>
      <xdr:colOff>1436126</xdr:colOff>
      <xdr:row>27</xdr:row>
      <xdr:rowOff>533400</xdr:rowOff>
    </xdr:to>
    <xdr:sp macro="" textlink="">
      <xdr:nvSpPr>
        <xdr:cNvPr id="1043" name="Object 19" hidden="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/>
      </xdr:nvSpPr>
      <xdr:spPr>
        <a:xfrm>
          <a:off x="23350220" y="13806170"/>
          <a:ext cx="1436370" cy="4711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0</xdr:colOff>
      <xdr:row>28</xdr:row>
      <xdr:rowOff>31368</xdr:rowOff>
    </xdr:from>
    <xdr:to>
      <xdr:col>18</xdr:col>
      <xdr:colOff>1451811</xdr:colOff>
      <xdr:row>28</xdr:row>
      <xdr:rowOff>345055</xdr:rowOff>
    </xdr:to>
    <xdr:sp macro="" textlink="">
      <xdr:nvSpPr>
        <xdr:cNvPr id="1044" name="Object 20" hidden="1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/>
      </xdr:nvSpPr>
      <xdr:spPr>
        <a:xfrm>
          <a:off x="23334345" y="14375130"/>
          <a:ext cx="1452245" cy="3136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87"/>
  <sheetViews>
    <sheetView zoomScale="55" zoomScaleNormal="55" workbookViewId="0">
      <pane xSplit="9" ySplit="6" topLeftCell="J40" activePane="bottomRight" state="frozen"/>
      <selection pane="topRight" activeCell="J1" sqref="J1"/>
      <selection pane="bottomLeft" activeCell="A7" sqref="A7"/>
      <selection pane="bottomRight" activeCell="Q70" sqref="Q70:Q72"/>
    </sheetView>
  </sheetViews>
  <sheetFormatPr defaultColWidth="9" defaultRowHeight="15.6" x14ac:dyDescent="0.3"/>
  <cols>
    <col min="1" max="2" width="9.3984375" style="78" customWidth="1"/>
    <col min="3" max="3" width="14.3984375" style="78" customWidth="1"/>
    <col min="4" max="4" width="17.09765625" style="78" customWidth="1"/>
    <col min="5" max="5" width="10.09765625" style="78" customWidth="1"/>
    <col min="6" max="6" width="14.3984375" style="78" customWidth="1"/>
    <col min="7" max="7" width="9.3984375" style="78" customWidth="1"/>
    <col min="8" max="8" width="38.3984375" style="78" customWidth="1"/>
    <col min="9" max="9" width="38.3984375" style="78" bestFit="1" customWidth="1"/>
    <col min="10" max="11" width="7.3984375" style="78" customWidth="1"/>
    <col min="12" max="13" width="9" style="265"/>
    <col min="14" max="14" width="9" style="266"/>
    <col min="15" max="15" width="9" style="265"/>
    <col min="16" max="16" width="8.3984375" style="78" customWidth="1"/>
    <col min="17" max="16384" width="9" style="78"/>
  </cols>
  <sheetData>
    <row r="2" spans="1:19" x14ac:dyDescent="0.3">
      <c r="A2" s="293" t="s">
        <v>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9" x14ac:dyDescent="0.3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</row>
    <row r="5" spans="1:19" ht="34.200000000000003" customHeight="1" x14ac:dyDescent="0.3">
      <c r="A5" s="294" t="s">
        <v>2</v>
      </c>
      <c r="B5" s="294" t="s">
        <v>3</v>
      </c>
      <c r="C5" s="294" t="s">
        <v>4</v>
      </c>
      <c r="D5" s="294" t="s">
        <v>433</v>
      </c>
      <c r="E5" s="294"/>
      <c r="F5" s="294" t="s">
        <v>434</v>
      </c>
      <c r="G5" s="294"/>
      <c r="H5" s="294" t="s">
        <v>9</v>
      </c>
      <c r="I5" s="294" t="s">
        <v>10</v>
      </c>
      <c r="J5" s="294" t="s">
        <v>11</v>
      </c>
      <c r="K5" s="294" t="s">
        <v>435</v>
      </c>
      <c r="L5" s="294"/>
      <c r="M5" s="294" t="s">
        <v>13</v>
      </c>
      <c r="N5" s="296" t="s">
        <v>14</v>
      </c>
      <c r="O5" s="294" t="s">
        <v>15</v>
      </c>
      <c r="P5" s="294" t="s">
        <v>16</v>
      </c>
      <c r="Q5" s="294" t="s">
        <v>17</v>
      </c>
      <c r="R5" s="294" t="s">
        <v>18</v>
      </c>
      <c r="S5" s="338" t="s">
        <v>573</v>
      </c>
    </row>
    <row r="6" spans="1:19" ht="50.25" customHeight="1" x14ac:dyDescent="0.3">
      <c r="A6" s="294"/>
      <c r="B6" s="294"/>
      <c r="C6" s="294"/>
      <c r="D6" s="257" t="s">
        <v>5</v>
      </c>
      <c r="E6" s="257" t="s">
        <v>6</v>
      </c>
      <c r="F6" s="257" t="s">
        <v>7</v>
      </c>
      <c r="G6" s="257" t="s">
        <v>8</v>
      </c>
      <c r="H6" s="294"/>
      <c r="I6" s="294"/>
      <c r="J6" s="294"/>
      <c r="K6" s="258" t="s">
        <v>12</v>
      </c>
      <c r="L6" s="258" t="s">
        <v>8</v>
      </c>
      <c r="M6" s="294"/>
      <c r="N6" s="296"/>
      <c r="O6" s="294"/>
      <c r="P6" s="294"/>
      <c r="Q6" s="294"/>
      <c r="R6" s="294"/>
      <c r="S6" s="339"/>
    </row>
    <row r="7" spans="1:19" ht="50.25" customHeight="1" x14ac:dyDescent="0.3">
      <c r="A7" s="241">
        <v>1</v>
      </c>
      <c r="B7" s="241">
        <v>4154</v>
      </c>
      <c r="C7" s="241" t="s">
        <v>22</v>
      </c>
      <c r="D7" s="241" t="s">
        <v>23</v>
      </c>
      <c r="E7" s="241" t="s">
        <v>24</v>
      </c>
      <c r="F7" s="241" t="s">
        <v>25</v>
      </c>
      <c r="G7" s="241" t="s">
        <v>24</v>
      </c>
      <c r="H7" s="241" t="s">
        <v>26</v>
      </c>
      <c r="I7" s="241"/>
      <c r="J7" s="241"/>
      <c r="K7" s="241"/>
      <c r="L7" s="240"/>
      <c r="M7" s="241"/>
      <c r="N7" s="246">
        <v>1214</v>
      </c>
      <c r="O7" s="241"/>
      <c r="P7" s="241"/>
      <c r="Q7" s="241">
        <v>60</v>
      </c>
      <c r="R7" s="241"/>
      <c r="S7" s="483"/>
    </row>
    <row r="8" spans="1:19" ht="26.4" customHeight="1" x14ac:dyDescent="0.3">
      <c r="A8" s="287">
        <v>2</v>
      </c>
      <c r="B8" s="287">
        <v>2865</v>
      </c>
      <c r="C8" s="287" t="s">
        <v>27</v>
      </c>
      <c r="D8" s="287" t="s">
        <v>28</v>
      </c>
      <c r="E8" s="287" t="s">
        <v>24</v>
      </c>
      <c r="F8" s="287" t="s">
        <v>29</v>
      </c>
      <c r="G8" s="287" t="s">
        <v>24</v>
      </c>
      <c r="H8" s="295" t="s">
        <v>30</v>
      </c>
      <c r="I8" s="287" t="s">
        <v>31</v>
      </c>
      <c r="J8" s="287" t="s">
        <v>32</v>
      </c>
      <c r="K8" s="285" t="s">
        <v>33</v>
      </c>
      <c r="L8" s="285" t="s">
        <v>465</v>
      </c>
      <c r="M8" s="287"/>
      <c r="N8" s="297">
        <v>231</v>
      </c>
      <c r="O8" s="287" t="s">
        <v>479</v>
      </c>
      <c r="P8" s="287">
        <v>720</v>
      </c>
      <c r="Q8" s="287">
        <v>2640</v>
      </c>
      <c r="R8" s="287">
        <f>Q8-SUM(P8:P37)</f>
        <v>1215</v>
      </c>
      <c r="S8" s="295" t="s">
        <v>574</v>
      </c>
    </row>
    <row r="9" spans="1:19" ht="26.4" customHeight="1" x14ac:dyDescent="0.3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6"/>
      <c r="L9" s="286"/>
      <c r="M9" s="287"/>
      <c r="N9" s="297"/>
      <c r="O9" s="287"/>
      <c r="P9" s="287"/>
      <c r="Q9" s="287"/>
      <c r="R9" s="287"/>
      <c r="S9" s="287"/>
    </row>
    <row r="10" spans="1:19" ht="26.4" customHeight="1" x14ac:dyDescent="0.3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6"/>
      <c r="L10" s="286"/>
      <c r="M10" s="287"/>
      <c r="N10" s="297"/>
      <c r="O10" s="287"/>
      <c r="P10" s="287"/>
      <c r="Q10" s="287"/>
      <c r="R10" s="287"/>
      <c r="S10" s="287"/>
    </row>
    <row r="11" spans="1:19" ht="26.4" customHeight="1" x14ac:dyDescent="0.3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6"/>
      <c r="L11" s="286"/>
      <c r="M11" s="287"/>
      <c r="N11" s="297"/>
      <c r="O11" s="287"/>
      <c r="P11" s="287"/>
      <c r="Q11" s="287"/>
      <c r="R11" s="287"/>
      <c r="S11" s="287"/>
    </row>
    <row r="12" spans="1:19" ht="26.4" customHeight="1" x14ac:dyDescent="0.3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6"/>
      <c r="L12" s="286"/>
      <c r="M12" s="287"/>
      <c r="N12" s="297"/>
      <c r="O12" s="287"/>
      <c r="P12" s="287"/>
      <c r="Q12" s="287"/>
      <c r="R12" s="287"/>
      <c r="S12" s="287"/>
    </row>
    <row r="13" spans="1:19" ht="26.4" customHeight="1" x14ac:dyDescent="0.3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6"/>
      <c r="L13" s="286"/>
      <c r="M13" s="287"/>
      <c r="N13" s="297"/>
      <c r="O13" s="287"/>
      <c r="P13" s="287"/>
      <c r="Q13" s="287"/>
      <c r="R13" s="287"/>
      <c r="S13" s="287"/>
    </row>
    <row r="14" spans="1:19" ht="26.4" customHeight="1" x14ac:dyDescent="0.3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6"/>
      <c r="L14" s="286"/>
      <c r="M14" s="287"/>
      <c r="N14" s="297"/>
      <c r="O14" s="287"/>
      <c r="P14" s="287"/>
      <c r="Q14" s="287"/>
      <c r="R14" s="287"/>
      <c r="S14" s="287"/>
    </row>
    <row r="15" spans="1:19" ht="26.4" customHeight="1" x14ac:dyDescent="0.3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6"/>
      <c r="L15" s="286"/>
      <c r="M15" s="287"/>
      <c r="N15" s="297"/>
      <c r="O15" s="287"/>
      <c r="P15" s="287"/>
      <c r="Q15" s="287"/>
      <c r="R15" s="287"/>
      <c r="S15" s="287"/>
    </row>
    <row r="16" spans="1:19" ht="26.4" customHeight="1" x14ac:dyDescent="0.3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6"/>
      <c r="L16" s="286"/>
      <c r="M16" s="287"/>
      <c r="N16" s="297"/>
      <c r="O16" s="287"/>
      <c r="P16" s="287"/>
      <c r="Q16" s="287"/>
      <c r="R16" s="287"/>
      <c r="S16" s="287"/>
    </row>
    <row r="17" spans="1:19" ht="26.4" customHeight="1" x14ac:dyDescent="0.3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6"/>
      <c r="L17" s="286"/>
      <c r="M17" s="287"/>
      <c r="N17" s="297"/>
      <c r="O17" s="287"/>
      <c r="P17" s="287"/>
      <c r="Q17" s="287"/>
      <c r="R17" s="287"/>
      <c r="S17" s="287"/>
    </row>
    <row r="18" spans="1:19" ht="26.4" customHeight="1" x14ac:dyDescent="0.3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6"/>
      <c r="L18" s="286"/>
      <c r="M18" s="287"/>
      <c r="N18" s="297"/>
      <c r="O18" s="287"/>
      <c r="P18" s="287"/>
      <c r="Q18" s="287"/>
      <c r="R18" s="287"/>
      <c r="S18" s="287"/>
    </row>
    <row r="19" spans="1:19" ht="26.4" customHeight="1" x14ac:dyDescent="0.3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6"/>
      <c r="L19" s="286"/>
      <c r="M19" s="287"/>
      <c r="N19" s="297"/>
      <c r="O19" s="287"/>
      <c r="P19" s="287"/>
      <c r="Q19" s="287"/>
      <c r="R19" s="287"/>
      <c r="S19" s="287"/>
    </row>
    <row r="20" spans="1:19" ht="26.4" customHeight="1" x14ac:dyDescent="0.3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6"/>
      <c r="L20" s="286"/>
      <c r="M20" s="287"/>
      <c r="N20" s="297"/>
      <c r="O20" s="287"/>
      <c r="P20" s="287"/>
      <c r="Q20" s="287"/>
      <c r="R20" s="287"/>
      <c r="S20" s="287"/>
    </row>
    <row r="21" spans="1:19" ht="26.4" customHeight="1" x14ac:dyDescent="0.3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6"/>
      <c r="L21" s="286"/>
      <c r="M21" s="287"/>
      <c r="N21" s="297"/>
      <c r="O21" s="287"/>
      <c r="P21" s="287"/>
      <c r="Q21" s="287"/>
      <c r="R21" s="287"/>
      <c r="S21" s="287"/>
    </row>
    <row r="22" spans="1:19" ht="26.4" customHeight="1" x14ac:dyDescent="0.3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6"/>
      <c r="L22" s="286"/>
      <c r="M22" s="287"/>
      <c r="N22" s="297"/>
      <c r="O22" s="287"/>
      <c r="P22" s="287"/>
      <c r="Q22" s="287"/>
      <c r="R22" s="287"/>
      <c r="S22" s="287"/>
    </row>
    <row r="23" spans="1:19" ht="26.4" customHeight="1" x14ac:dyDescent="0.3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6"/>
      <c r="L23" s="286"/>
      <c r="M23" s="287"/>
      <c r="N23" s="297"/>
      <c r="O23" s="287"/>
      <c r="P23" s="287"/>
      <c r="Q23" s="287"/>
      <c r="R23" s="287"/>
      <c r="S23" s="287"/>
    </row>
    <row r="24" spans="1:19" ht="26.4" customHeight="1" x14ac:dyDescent="0.3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6"/>
      <c r="L24" s="286"/>
      <c r="M24" s="287"/>
      <c r="N24" s="297"/>
      <c r="O24" s="287"/>
      <c r="P24" s="287"/>
      <c r="Q24" s="287"/>
      <c r="R24" s="287"/>
      <c r="S24" s="287"/>
    </row>
    <row r="25" spans="1:19" ht="18" customHeight="1" x14ac:dyDescent="0.3">
      <c r="A25" s="287"/>
      <c r="B25" s="287"/>
      <c r="C25" s="287"/>
      <c r="D25" s="287"/>
      <c r="E25" s="287"/>
      <c r="F25" s="287"/>
      <c r="G25" s="287"/>
      <c r="H25" s="287"/>
      <c r="I25" s="295" t="s">
        <v>34</v>
      </c>
      <c r="J25" s="288"/>
      <c r="K25" s="285" t="s">
        <v>481</v>
      </c>
      <c r="L25" s="285" t="s">
        <v>482</v>
      </c>
      <c r="M25" s="287"/>
      <c r="N25" s="297"/>
      <c r="O25" s="287"/>
      <c r="P25" s="287">
        <v>120</v>
      </c>
      <c r="Q25" s="287"/>
      <c r="R25" s="287"/>
      <c r="S25" s="287"/>
    </row>
    <row r="26" spans="1:19" ht="18" customHeight="1" x14ac:dyDescent="0.3">
      <c r="A26" s="287"/>
      <c r="B26" s="287"/>
      <c r="C26" s="287"/>
      <c r="D26" s="287"/>
      <c r="E26" s="287"/>
      <c r="F26" s="287"/>
      <c r="G26" s="287"/>
      <c r="H26" s="287"/>
      <c r="I26" s="287"/>
      <c r="J26" s="288"/>
      <c r="K26" s="286"/>
      <c r="L26" s="286"/>
      <c r="M26" s="287"/>
      <c r="N26" s="297"/>
      <c r="O26" s="287"/>
      <c r="P26" s="287"/>
      <c r="Q26" s="287"/>
      <c r="R26" s="287"/>
      <c r="S26" s="287"/>
    </row>
    <row r="27" spans="1:19" ht="18" customHeight="1" x14ac:dyDescent="0.3">
      <c r="A27" s="287"/>
      <c r="B27" s="287"/>
      <c r="C27" s="287"/>
      <c r="D27" s="287"/>
      <c r="E27" s="287"/>
      <c r="F27" s="287"/>
      <c r="G27" s="287"/>
      <c r="H27" s="287"/>
      <c r="I27" s="287"/>
      <c r="J27" s="288"/>
      <c r="K27" s="286"/>
      <c r="L27" s="286"/>
      <c r="M27" s="287"/>
      <c r="N27" s="297"/>
      <c r="O27" s="287"/>
      <c r="P27" s="287"/>
      <c r="Q27" s="287"/>
      <c r="R27" s="287"/>
      <c r="S27" s="287"/>
    </row>
    <row r="28" spans="1:19" ht="18" customHeight="1" x14ac:dyDescent="0.3">
      <c r="A28" s="287"/>
      <c r="B28" s="287"/>
      <c r="C28" s="287"/>
      <c r="D28" s="287"/>
      <c r="E28" s="287"/>
      <c r="F28" s="287"/>
      <c r="G28" s="287"/>
      <c r="H28" s="287"/>
      <c r="I28" s="287"/>
      <c r="J28" s="288"/>
      <c r="K28" s="286"/>
      <c r="L28" s="286"/>
      <c r="M28" s="287"/>
      <c r="N28" s="297"/>
      <c r="O28" s="287"/>
      <c r="P28" s="287"/>
      <c r="Q28" s="287"/>
      <c r="R28" s="287"/>
      <c r="S28" s="287"/>
    </row>
    <row r="29" spans="1:19" x14ac:dyDescent="0.3">
      <c r="A29" s="287"/>
      <c r="B29" s="287"/>
      <c r="C29" s="287"/>
      <c r="D29" s="287"/>
      <c r="E29" s="287"/>
      <c r="F29" s="287"/>
      <c r="G29" s="287"/>
      <c r="H29" s="287"/>
      <c r="I29" s="295" t="s">
        <v>197</v>
      </c>
      <c r="J29" s="287" t="s">
        <v>32</v>
      </c>
      <c r="K29" s="285" t="s">
        <v>38</v>
      </c>
      <c r="L29" s="283" t="s">
        <v>489</v>
      </c>
      <c r="M29" s="287"/>
      <c r="N29" s="297"/>
      <c r="O29" s="287"/>
      <c r="P29" s="287">
        <v>60</v>
      </c>
      <c r="Q29" s="287"/>
      <c r="R29" s="287"/>
      <c r="S29" s="287"/>
    </row>
    <row r="30" spans="1:19" x14ac:dyDescent="0.3">
      <c r="A30" s="287"/>
      <c r="B30" s="287"/>
      <c r="C30" s="287"/>
      <c r="D30" s="287"/>
      <c r="E30" s="287"/>
      <c r="F30" s="287"/>
      <c r="G30" s="287"/>
      <c r="H30" s="287"/>
      <c r="I30" s="287"/>
      <c r="J30" s="287"/>
      <c r="K30" s="286"/>
      <c r="L30" s="284"/>
      <c r="M30" s="287"/>
      <c r="N30" s="297"/>
      <c r="O30" s="287"/>
      <c r="P30" s="287"/>
      <c r="Q30" s="287"/>
      <c r="R30" s="287"/>
      <c r="S30" s="287"/>
    </row>
    <row r="31" spans="1:19" ht="199.2" customHeight="1" x14ac:dyDescent="0.3">
      <c r="A31" s="287"/>
      <c r="B31" s="287"/>
      <c r="C31" s="287"/>
      <c r="D31" s="287"/>
      <c r="E31" s="287"/>
      <c r="F31" s="287"/>
      <c r="G31" s="287"/>
      <c r="H31" s="287"/>
      <c r="I31" s="245" t="s">
        <v>556</v>
      </c>
      <c r="J31" s="245" t="s">
        <v>32</v>
      </c>
      <c r="K31" s="239" t="s">
        <v>557</v>
      </c>
      <c r="L31" s="259" t="s">
        <v>558</v>
      </c>
      <c r="M31" s="287"/>
      <c r="N31" s="297"/>
      <c r="O31" s="287"/>
      <c r="P31" s="241">
        <v>360</v>
      </c>
      <c r="Q31" s="287"/>
      <c r="R31" s="287"/>
      <c r="S31" s="287"/>
    </row>
    <row r="32" spans="1:19" ht="20.100000000000001" customHeight="1" x14ac:dyDescent="0.3">
      <c r="A32" s="287"/>
      <c r="B32" s="287"/>
      <c r="C32" s="287"/>
      <c r="D32" s="287"/>
      <c r="E32" s="287"/>
      <c r="F32" s="287"/>
      <c r="G32" s="287"/>
      <c r="H32" s="287"/>
      <c r="I32" s="295" t="s">
        <v>40</v>
      </c>
      <c r="J32" s="287" t="s">
        <v>32</v>
      </c>
      <c r="K32" s="285" t="s">
        <v>42</v>
      </c>
      <c r="L32" s="285" t="s">
        <v>41</v>
      </c>
      <c r="M32" s="287"/>
      <c r="N32" s="297"/>
      <c r="O32" s="287"/>
      <c r="P32" s="287">
        <v>150</v>
      </c>
      <c r="Q32" s="287"/>
      <c r="R32" s="287"/>
      <c r="S32" s="287"/>
    </row>
    <row r="33" spans="1:19" ht="20.100000000000001" customHeight="1" x14ac:dyDescent="0.3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6"/>
      <c r="L33" s="286"/>
      <c r="M33" s="287"/>
      <c r="N33" s="297"/>
      <c r="O33" s="287"/>
      <c r="P33" s="287"/>
      <c r="Q33" s="287"/>
      <c r="R33" s="287"/>
      <c r="S33" s="287"/>
    </row>
    <row r="34" spans="1:19" ht="20.100000000000001" customHeight="1" x14ac:dyDescent="0.3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6"/>
      <c r="L34" s="286"/>
      <c r="M34" s="287"/>
      <c r="N34" s="297"/>
      <c r="O34" s="287"/>
      <c r="P34" s="287"/>
      <c r="Q34" s="287"/>
      <c r="R34" s="287"/>
      <c r="S34" s="287"/>
    </row>
    <row r="35" spans="1:19" ht="20.100000000000001" customHeight="1" x14ac:dyDescent="0.3">
      <c r="A35" s="287"/>
      <c r="B35" s="287"/>
      <c r="C35" s="287"/>
      <c r="D35" s="287"/>
      <c r="E35" s="287"/>
      <c r="F35" s="287"/>
      <c r="G35" s="287"/>
      <c r="H35" s="287"/>
      <c r="I35" s="287"/>
      <c r="J35" s="287"/>
      <c r="K35" s="286"/>
      <c r="L35" s="286"/>
      <c r="M35" s="287"/>
      <c r="N35" s="297"/>
      <c r="O35" s="287"/>
      <c r="P35" s="287"/>
      <c r="Q35" s="287"/>
      <c r="R35" s="287"/>
      <c r="S35" s="287"/>
    </row>
    <row r="36" spans="1:19" ht="20.100000000000001" customHeight="1" x14ac:dyDescent="0.3">
      <c r="A36" s="287"/>
      <c r="B36" s="287"/>
      <c r="C36" s="287"/>
      <c r="D36" s="287"/>
      <c r="E36" s="287"/>
      <c r="F36" s="287"/>
      <c r="G36" s="287"/>
      <c r="H36" s="287"/>
      <c r="I36" s="287"/>
      <c r="J36" s="287"/>
      <c r="K36" s="286"/>
      <c r="L36" s="286"/>
      <c r="M36" s="287"/>
      <c r="N36" s="297"/>
      <c r="O36" s="287"/>
      <c r="P36" s="287"/>
      <c r="Q36" s="287"/>
      <c r="R36" s="287"/>
      <c r="S36" s="287"/>
    </row>
    <row r="37" spans="1:19" x14ac:dyDescent="0.3">
      <c r="A37" s="287"/>
      <c r="B37" s="287"/>
      <c r="C37" s="287"/>
      <c r="D37" s="287"/>
      <c r="E37" s="287"/>
      <c r="F37" s="287"/>
      <c r="G37" s="287"/>
      <c r="H37" s="287"/>
      <c r="I37" s="85" t="s">
        <v>43</v>
      </c>
      <c r="J37" s="241" t="s">
        <v>32</v>
      </c>
      <c r="K37" s="240">
        <v>0.125</v>
      </c>
      <c r="L37" s="240">
        <v>0.91666666666666696</v>
      </c>
      <c r="M37" s="287"/>
      <c r="N37" s="297"/>
      <c r="O37" s="287"/>
      <c r="P37" s="241">
        <v>15</v>
      </c>
      <c r="Q37" s="287"/>
      <c r="R37" s="287"/>
      <c r="S37" s="287"/>
    </row>
    <row r="38" spans="1:19" x14ac:dyDescent="0.3">
      <c r="A38" s="287"/>
      <c r="B38" s="287"/>
      <c r="C38" s="287"/>
      <c r="D38" s="287"/>
      <c r="E38" s="287"/>
      <c r="F38" s="287"/>
      <c r="G38" s="287"/>
      <c r="H38" s="287"/>
      <c r="I38" s="85" t="s">
        <v>35</v>
      </c>
      <c r="J38" s="241"/>
      <c r="K38" s="240">
        <v>0.70833333333333337</v>
      </c>
      <c r="L38" s="240">
        <v>0.29166666666666669</v>
      </c>
      <c r="M38" s="287"/>
      <c r="N38" s="297"/>
      <c r="O38" s="287"/>
      <c r="P38" s="241">
        <v>30</v>
      </c>
      <c r="Q38" s="287"/>
      <c r="R38" s="287"/>
      <c r="S38" s="287"/>
    </row>
    <row r="39" spans="1:19" x14ac:dyDescent="0.3">
      <c r="A39" s="287"/>
      <c r="B39" s="287"/>
      <c r="C39" s="287"/>
      <c r="D39" s="287"/>
      <c r="E39" s="287"/>
      <c r="F39" s="287"/>
      <c r="G39" s="287"/>
      <c r="H39" s="287"/>
      <c r="I39" s="85" t="s">
        <v>44</v>
      </c>
      <c r="J39" s="76"/>
      <c r="K39" s="77">
        <v>5.2083333333333301E-2</v>
      </c>
      <c r="L39" s="77">
        <v>0.34375</v>
      </c>
      <c r="M39" s="287"/>
      <c r="N39" s="297"/>
      <c r="O39" s="287"/>
      <c r="P39" s="241">
        <v>30</v>
      </c>
      <c r="Q39" s="287"/>
      <c r="R39" s="287"/>
      <c r="S39" s="287"/>
    </row>
    <row r="40" spans="1:19" ht="62.4" x14ac:dyDescent="0.3">
      <c r="A40" s="241">
        <v>3</v>
      </c>
      <c r="B40" s="241">
        <v>3047</v>
      </c>
      <c r="C40" s="241" t="s">
        <v>45</v>
      </c>
      <c r="D40" s="241" t="s">
        <v>46</v>
      </c>
      <c r="E40" s="241" t="s">
        <v>24</v>
      </c>
      <c r="F40" s="241" t="s">
        <v>47</v>
      </c>
      <c r="G40" s="241" t="s">
        <v>24</v>
      </c>
      <c r="H40" s="241" t="s">
        <v>48</v>
      </c>
      <c r="I40" s="241" t="s">
        <v>49</v>
      </c>
      <c r="J40" s="241" t="s">
        <v>32</v>
      </c>
      <c r="K40" s="240">
        <v>8.3333333333333329E-2</v>
      </c>
      <c r="L40" s="240">
        <v>0.375</v>
      </c>
      <c r="M40" s="241"/>
      <c r="N40" s="246">
        <v>264</v>
      </c>
      <c r="O40" s="241" t="s">
        <v>468</v>
      </c>
      <c r="P40" s="241">
        <v>30</v>
      </c>
      <c r="Q40" s="241">
        <v>60</v>
      </c>
      <c r="R40" s="241">
        <v>30</v>
      </c>
      <c r="S40" s="256" t="s">
        <v>574</v>
      </c>
    </row>
    <row r="41" spans="1:19" ht="78" x14ac:dyDescent="0.3">
      <c r="A41" s="241">
        <v>4</v>
      </c>
      <c r="B41" s="241">
        <v>3058</v>
      </c>
      <c r="C41" s="241" t="s">
        <v>50</v>
      </c>
      <c r="D41" s="241" t="s">
        <v>46</v>
      </c>
      <c r="E41" s="241" t="s">
        <v>24</v>
      </c>
      <c r="F41" s="241" t="s">
        <v>51</v>
      </c>
      <c r="G41" s="241" t="s">
        <v>24</v>
      </c>
      <c r="H41" s="241" t="s">
        <v>52</v>
      </c>
      <c r="I41" s="241" t="s">
        <v>53</v>
      </c>
      <c r="J41" s="241" t="s">
        <v>32</v>
      </c>
      <c r="K41" s="240">
        <v>0.20833333333333334</v>
      </c>
      <c r="L41" s="240">
        <v>0.22916666666666666</v>
      </c>
      <c r="M41" s="241"/>
      <c r="N41" s="246">
        <v>291</v>
      </c>
      <c r="O41" s="241" t="s">
        <v>469</v>
      </c>
      <c r="P41" s="241">
        <v>15</v>
      </c>
      <c r="Q41" s="241">
        <v>90</v>
      </c>
      <c r="R41" s="241">
        <f>Q41-P41</f>
        <v>75</v>
      </c>
      <c r="S41" s="256" t="s">
        <v>575</v>
      </c>
    </row>
    <row r="42" spans="1:19" ht="62.4" x14ac:dyDescent="0.3">
      <c r="A42" s="241">
        <v>5</v>
      </c>
      <c r="B42" s="241">
        <v>3059</v>
      </c>
      <c r="C42" s="241" t="s">
        <v>54</v>
      </c>
      <c r="D42" s="241" t="s">
        <v>46</v>
      </c>
      <c r="E42" s="241" t="s">
        <v>24</v>
      </c>
      <c r="F42" s="241" t="s">
        <v>55</v>
      </c>
      <c r="G42" s="241" t="s">
        <v>24</v>
      </c>
      <c r="H42" s="241" t="s">
        <v>56</v>
      </c>
      <c r="I42" s="241"/>
      <c r="J42" s="241"/>
      <c r="K42" s="240"/>
      <c r="L42" s="240"/>
      <c r="M42" s="241"/>
      <c r="N42" s="246">
        <v>289</v>
      </c>
      <c r="O42" s="241"/>
      <c r="P42" s="241"/>
      <c r="Q42" s="241">
        <v>90</v>
      </c>
      <c r="R42" s="241">
        <v>90</v>
      </c>
      <c r="S42" s="482"/>
    </row>
    <row r="43" spans="1:19" ht="47.4" customHeight="1" x14ac:dyDescent="0.3">
      <c r="A43" s="244">
        <v>6</v>
      </c>
      <c r="B43" s="244">
        <v>3212</v>
      </c>
      <c r="C43" s="244" t="s">
        <v>57</v>
      </c>
      <c r="D43" s="244" t="s">
        <v>58</v>
      </c>
      <c r="E43" s="244" t="s">
        <v>24</v>
      </c>
      <c r="F43" s="244" t="s">
        <v>59</v>
      </c>
      <c r="G43" s="244" t="s">
        <v>24</v>
      </c>
      <c r="H43" s="244" t="s">
        <v>60</v>
      </c>
      <c r="I43" s="245" t="s">
        <v>35</v>
      </c>
      <c r="J43" s="241"/>
      <c r="K43" s="240">
        <v>0.75</v>
      </c>
      <c r="L43" s="240">
        <v>0.70833333333333337</v>
      </c>
      <c r="M43" s="241"/>
      <c r="N43" s="246"/>
      <c r="O43" s="241"/>
      <c r="P43" s="241">
        <v>30</v>
      </c>
      <c r="Q43" s="244">
        <v>75</v>
      </c>
      <c r="R43" s="244">
        <f>Q43-SUM(P43:P43)</f>
        <v>45</v>
      </c>
      <c r="S43" s="256" t="s">
        <v>574</v>
      </c>
    </row>
    <row r="44" spans="1:19" ht="78" x14ac:dyDescent="0.3">
      <c r="A44" s="241">
        <v>7</v>
      </c>
      <c r="B44" s="241">
        <v>3220</v>
      </c>
      <c r="C44" s="241" t="s">
        <v>62</v>
      </c>
      <c r="D44" s="241" t="s">
        <v>58</v>
      </c>
      <c r="E44" s="241" t="s">
        <v>24</v>
      </c>
      <c r="F44" s="241" t="s">
        <v>63</v>
      </c>
      <c r="G44" s="241" t="s">
        <v>24</v>
      </c>
      <c r="H44" s="241" t="s">
        <v>64</v>
      </c>
      <c r="I44" s="241"/>
      <c r="J44" s="241"/>
      <c r="K44" s="240"/>
      <c r="L44" s="240"/>
      <c r="M44" s="241"/>
      <c r="N44" s="246">
        <v>261</v>
      </c>
      <c r="O44" s="241"/>
      <c r="P44" s="241"/>
      <c r="Q44" s="241">
        <v>30</v>
      </c>
      <c r="R44" s="241">
        <v>30</v>
      </c>
      <c r="S44" s="482"/>
    </row>
    <row r="45" spans="1:19" x14ac:dyDescent="0.3">
      <c r="A45" s="287">
        <v>8</v>
      </c>
      <c r="B45" s="287">
        <v>3375</v>
      </c>
      <c r="C45" s="287" t="s">
        <v>65</v>
      </c>
      <c r="D45" s="287" t="s">
        <v>66</v>
      </c>
      <c r="E45" s="287" t="s">
        <v>24</v>
      </c>
      <c r="F45" s="287" t="s">
        <v>67</v>
      </c>
      <c r="G45" s="287" t="s">
        <v>24</v>
      </c>
      <c r="H45" s="287" t="s">
        <v>68</v>
      </c>
      <c r="I45" s="241" t="s">
        <v>69</v>
      </c>
      <c r="J45" s="241" t="s">
        <v>32</v>
      </c>
      <c r="K45" s="240"/>
      <c r="L45" s="240">
        <v>0.58333333333333337</v>
      </c>
      <c r="M45" s="287"/>
      <c r="N45" s="297">
        <v>62</v>
      </c>
      <c r="O45" s="287"/>
      <c r="P45" s="241">
        <v>30</v>
      </c>
      <c r="Q45" s="287">
        <v>405</v>
      </c>
      <c r="R45" s="287">
        <f>Q45-SUM(P45:P60)</f>
        <v>135</v>
      </c>
      <c r="S45" s="482"/>
    </row>
    <row r="46" spans="1:19" x14ac:dyDescent="0.3">
      <c r="A46" s="287"/>
      <c r="B46" s="287"/>
      <c r="C46" s="287"/>
      <c r="D46" s="287"/>
      <c r="E46" s="287"/>
      <c r="F46" s="287"/>
      <c r="G46" s="287"/>
      <c r="H46" s="287"/>
      <c r="I46" s="287" t="s">
        <v>70</v>
      </c>
      <c r="J46" s="287" t="s">
        <v>32</v>
      </c>
      <c r="K46" s="286"/>
      <c r="L46" s="286" t="s">
        <v>466</v>
      </c>
      <c r="M46" s="287"/>
      <c r="N46" s="297"/>
      <c r="O46" s="287"/>
      <c r="P46" s="287">
        <v>120</v>
      </c>
      <c r="Q46" s="287"/>
      <c r="R46" s="287"/>
      <c r="S46" s="482"/>
    </row>
    <row r="47" spans="1:19" x14ac:dyDescent="0.3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6"/>
      <c r="L47" s="286"/>
      <c r="M47" s="287"/>
      <c r="N47" s="297"/>
      <c r="O47" s="287"/>
      <c r="P47" s="287"/>
      <c r="Q47" s="287"/>
      <c r="R47" s="287"/>
      <c r="S47" s="482"/>
    </row>
    <row r="48" spans="1:19" x14ac:dyDescent="0.3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6"/>
      <c r="L48" s="286"/>
      <c r="M48" s="287"/>
      <c r="N48" s="297"/>
      <c r="O48" s="287"/>
      <c r="P48" s="287"/>
      <c r="Q48" s="287"/>
      <c r="R48" s="287"/>
      <c r="S48" s="482"/>
    </row>
    <row r="49" spans="1:19" x14ac:dyDescent="0.3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6"/>
      <c r="L49" s="286"/>
      <c r="M49" s="287"/>
      <c r="N49" s="297"/>
      <c r="O49" s="287"/>
      <c r="P49" s="287"/>
      <c r="Q49" s="287"/>
      <c r="R49" s="287"/>
      <c r="S49" s="482"/>
    </row>
    <row r="50" spans="1:19" ht="16.5" customHeight="1" x14ac:dyDescent="0.3">
      <c r="A50" s="287"/>
      <c r="B50" s="287"/>
      <c r="C50" s="287"/>
      <c r="D50" s="287"/>
      <c r="E50" s="287"/>
      <c r="F50" s="287"/>
      <c r="G50" s="287"/>
      <c r="H50" s="287"/>
      <c r="I50" s="287" t="s">
        <v>35</v>
      </c>
      <c r="J50" s="288"/>
      <c r="K50" s="295" t="s">
        <v>572</v>
      </c>
      <c r="L50" s="285" t="s">
        <v>571</v>
      </c>
      <c r="M50" s="287"/>
      <c r="N50" s="297"/>
      <c r="O50" s="287"/>
      <c r="P50" s="287">
        <v>30</v>
      </c>
      <c r="Q50" s="287"/>
      <c r="R50" s="287"/>
      <c r="S50" s="482"/>
    </row>
    <row r="51" spans="1:19" ht="16.5" customHeight="1" x14ac:dyDescent="0.3">
      <c r="A51" s="287"/>
      <c r="B51" s="287"/>
      <c r="C51" s="287"/>
      <c r="D51" s="287"/>
      <c r="E51" s="287"/>
      <c r="F51" s="287"/>
      <c r="G51" s="287"/>
      <c r="H51" s="287"/>
      <c r="I51" s="287"/>
      <c r="J51" s="288"/>
      <c r="K51" s="287"/>
      <c r="L51" s="286"/>
      <c r="M51" s="287"/>
      <c r="N51" s="297"/>
      <c r="O51" s="287"/>
      <c r="P51" s="287"/>
      <c r="Q51" s="287"/>
      <c r="R51" s="287"/>
      <c r="S51" s="482"/>
    </row>
    <row r="52" spans="1:19" ht="16.5" customHeight="1" x14ac:dyDescent="0.3">
      <c r="A52" s="287"/>
      <c r="B52" s="287"/>
      <c r="C52" s="287"/>
      <c r="D52" s="287"/>
      <c r="E52" s="287"/>
      <c r="F52" s="287"/>
      <c r="G52" s="287"/>
      <c r="H52" s="287"/>
      <c r="I52" s="287"/>
      <c r="J52" s="288"/>
      <c r="K52" s="287"/>
      <c r="L52" s="286"/>
      <c r="M52" s="287"/>
      <c r="N52" s="297"/>
      <c r="O52" s="287"/>
      <c r="P52" s="287"/>
      <c r="Q52" s="287"/>
      <c r="R52" s="287"/>
      <c r="S52" s="482"/>
    </row>
    <row r="53" spans="1:19" ht="16.5" customHeight="1" x14ac:dyDescent="0.3">
      <c r="A53" s="287"/>
      <c r="B53" s="287"/>
      <c r="C53" s="287"/>
      <c r="D53" s="287"/>
      <c r="E53" s="287"/>
      <c r="F53" s="287"/>
      <c r="G53" s="287"/>
      <c r="H53" s="287"/>
      <c r="I53" s="287"/>
      <c r="J53" s="288"/>
      <c r="K53" s="287"/>
      <c r="L53" s="286"/>
      <c r="M53" s="287"/>
      <c r="N53" s="297"/>
      <c r="O53" s="287"/>
      <c r="P53" s="287"/>
      <c r="Q53" s="287"/>
      <c r="R53" s="287"/>
      <c r="S53" s="482"/>
    </row>
    <row r="54" spans="1:19" ht="16.5" customHeight="1" x14ac:dyDescent="0.3">
      <c r="A54" s="287"/>
      <c r="B54" s="287"/>
      <c r="C54" s="287"/>
      <c r="D54" s="287"/>
      <c r="E54" s="287"/>
      <c r="F54" s="287"/>
      <c r="G54" s="287"/>
      <c r="H54" s="287"/>
      <c r="I54" s="287"/>
      <c r="J54" s="288"/>
      <c r="K54" s="287"/>
      <c r="L54" s="286"/>
      <c r="M54" s="287"/>
      <c r="N54" s="297"/>
      <c r="O54" s="287"/>
      <c r="P54" s="287"/>
      <c r="Q54" s="287"/>
      <c r="R54" s="287"/>
      <c r="S54" s="482"/>
    </row>
    <row r="55" spans="1:19" x14ac:dyDescent="0.3">
      <c r="A55" s="287"/>
      <c r="B55" s="287"/>
      <c r="C55" s="287"/>
      <c r="D55" s="287"/>
      <c r="E55" s="287"/>
      <c r="F55" s="287"/>
      <c r="G55" s="287"/>
      <c r="H55" s="287"/>
      <c r="I55" s="287" t="s">
        <v>36</v>
      </c>
      <c r="J55" s="288"/>
      <c r="K55" s="285" t="s">
        <v>552</v>
      </c>
      <c r="L55" s="285" t="s">
        <v>551</v>
      </c>
      <c r="M55" s="287"/>
      <c r="N55" s="297"/>
      <c r="O55" s="287"/>
      <c r="P55" s="287">
        <v>90</v>
      </c>
      <c r="Q55" s="287"/>
      <c r="R55" s="287"/>
      <c r="S55" s="482"/>
    </row>
    <row r="56" spans="1:19" x14ac:dyDescent="0.3">
      <c r="A56" s="287"/>
      <c r="B56" s="287"/>
      <c r="C56" s="287"/>
      <c r="D56" s="287"/>
      <c r="E56" s="287"/>
      <c r="F56" s="287"/>
      <c r="G56" s="287"/>
      <c r="H56" s="287"/>
      <c r="I56" s="287"/>
      <c r="J56" s="288"/>
      <c r="K56" s="286"/>
      <c r="L56" s="286"/>
      <c r="M56" s="287"/>
      <c r="N56" s="297"/>
      <c r="O56" s="287"/>
      <c r="P56" s="287"/>
      <c r="Q56" s="287"/>
      <c r="R56" s="287"/>
      <c r="S56" s="482"/>
    </row>
    <row r="57" spans="1:19" x14ac:dyDescent="0.3">
      <c r="A57" s="287"/>
      <c r="B57" s="287"/>
      <c r="C57" s="287"/>
      <c r="D57" s="287"/>
      <c r="E57" s="287"/>
      <c r="F57" s="287"/>
      <c r="G57" s="287"/>
      <c r="H57" s="287"/>
      <c r="I57" s="287"/>
      <c r="J57" s="288"/>
      <c r="K57" s="286"/>
      <c r="L57" s="286"/>
      <c r="M57" s="287"/>
      <c r="N57" s="297"/>
      <c r="O57" s="287"/>
      <c r="P57" s="287"/>
      <c r="Q57" s="287"/>
      <c r="R57" s="287"/>
      <c r="S57" s="482"/>
    </row>
    <row r="58" spans="1:19" x14ac:dyDescent="0.3">
      <c r="A58" s="287"/>
      <c r="B58" s="287"/>
      <c r="C58" s="287"/>
      <c r="D58" s="287"/>
      <c r="E58" s="287"/>
      <c r="F58" s="287"/>
      <c r="G58" s="287"/>
      <c r="H58" s="287"/>
      <c r="I58" s="287"/>
      <c r="J58" s="288"/>
      <c r="K58" s="286"/>
      <c r="L58" s="286"/>
      <c r="M58" s="287"/>
      <c r="N58" s="297"/>
      <c r="O58" s="287"/>
      <c r="P58" s="287"/>
      <c r="Q58" s="287"/>
      <c r="R58" s="287"/>
      <c r="S58" s="482"/>
    </row>
    <row r="59" spans="1:19" x14ac:dyDescent="0.3">
      <c r="A59" s="287"/>
      <c r="B59" s="287"/>
      <c r="C59" s="287"/>
      <c r="D59" s="287"/>
      <c r="E59" s="287"/>
      <c r="F59" s="287"/>
      <c r="G59" s="287"/>
      <c r="H59" s="287"/>
      <c r="I59" s="287"/>
      <c r="J59" s="288"/>
      <c r="K59" s="286"/>
      <c r="L59" s="286"/>
      <c r="M59" s="287"/>
      <c r="N59" s="297"/>
      <c r="O59" s="287"/>
      <c r="P59" s="287"/>
      <c r="Q59" s="287"/>
      <c r="R59" s="287"/>
      <c r="S59" s="482"/>
    </row>
    <row r="60" spans="1:19" x14ac:dyDescent="0.3">
      <c r="A60" s="287"/>
      <c r="B60" s="287"/>
      <c r="C60" s="287"/>
      <c r="D60" s="287"/>
      <c r="E60" s="287"/>
      <c r="F60" s="287"/>
      <c r="G60" s="287"/>
      <c r="H60" s="287"/>
      <c r="I60" s="287"/>
      <c r="J60" s="288"/>
      <c r="K60" s="286"/>
      <c r="L60" s="286"/>
      <c r="M60" s="287"/>
      <c r="N60" s="297"/>
      <c r="O60" s="287"/>
      <c r="P60" s="287"/>
      <c r="Q60" s="287"/>
      <c r="R60" s="287"/>
      <c r="S60" s="482"/>
    </row>
    <row r="61" spans="1:19" ht="50.25" customHeight="1" x14ac:dyDescent="0.3">
      <c r="A61" s="241">
        <v>9</v>
      </c>
      <c r="B61" s="241">
        <v>3375</v>
      </c>
      <c r="C61" s="241" t="s">
        <v>72</v>
      </c>
      <c r="D61" s="241" t="s">
        <v>66</v>
      </c>
      <c r="E61" s="241" t="s">
        <v>24</v>
      </c>
      <c r="F61" s="241" t="s">
        <v>73</v>
      </c>
      <c r="G61" s="241" t="s">
        <v>24</v>
      </c>
      <c r="H61" s="241" t="s">
        <v>74</v>
      </c>
      <c r="I61" s="241"/>
      <c r="J61" s="241"/>
      <c r="K61" s="240"/>
      <c r="L61" s="240"/>
      <c r="M61" s="241"/>
      <c r="N61" s="246">
        <v>62</v>
      </c>
      <c r="O61" s="241"/>
      <c r="P61" s="241"/>
      <c r="Q61" s="241">
        <v>405</v>
      </c>
      <c r="R61" s="241">
        <v>405</v>
      </c>
      <c r="S61" s="482"/>
    </row>
    <row r="62" spans="1:19" x14ac:dyDescent="0.3">
      <c r="A62" s="287">
        <v>10</v>
      </c>
      <c r="B62" s="287">
        <v>3478</v>
      </c>
      <c r="C62" s="287" t="s">
        <v>75</v>
      </c>
      <c r="D62" s="287" t="s">
        <v>76</v>
      </c>
      <c r="E62" s="287" t="s">
        <v>24</v>
      </c>
      <c r="F62" s="287" t="s">
        <v>77</v>
      </c>
      <c r="G62" s="287" t="s">
        <v>24</v>
      </c>
      <c r="H62" s="295" t="s">
        <v>78</v>
      </c>
      <c r="I62" s="241" t="s">
        <v>49</v>
      </c>
      <c r="J62" s="241" t="s">
        <v>32</v>
      </c>
      <c r="K62" s="240">
        <v>0.35416666666666669</v>
      </c>
      <c r="L62" s="240">
        <v>0.35416666666666669</v>
      </c>
      <c r="M62" s="241"/>
      <c r="N62" s="297">
        <v>180</v>
      </c>
      <c r="O62" s="241"/>
      <c r="P62" s="291">
        <v>15</v>
      </c>
      <c r="Q62" s="287">
        <v>210</v>
      </c>
      <c r="R62" s="287">
        <f>Q62-SUM(P62:P68)</f>
        <v>165</v>
      </c>
      <c r="S62" s="484"/>
    </row>
    <row r="63" spans="1:19" ht="15.6" customHeight="1" x14ac:dyDescent="0.3">
      <c r="A63" s="287"/>
      <c r="B63" s="287"/>
      <c r="C63" s="287"/>
      <c r="D63" s="287"/>
      <c r="E63" s="287"/>
      <c r="F63" s="287"/>
      <c r="G63" s="287"/>
      <c r="H63" s="287"/>
      <c r="I63" s="287" t="s">
        <v>79</v>
      </c>
      <c r="J63" s="287" t="s">
        <v>32</v>
      </c>
      <c r="K63" s="298">
        <v>0.33333333333333331</v>
      </c>
      <c r="L63" s="285">
        <v>0.29166666666666669</v>
      </c>
      <c r="M63" s="241"/>
      <c r="N63" s="297"/>
      <c r="O63" s="241"/>
      <c r="P63" s="300"/>
      <c r="Q63" s="287"/>
      <c r="R63" s="287"/>
      <c r="S63" s="485"/>
    </row>
    <row r="64" spans="1:19" x14ac:dyDescent="0.3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99"/>
      <c r="L64" s="286"/>
      <c r="M64" s="241"/>
      <c r="N64" s="297"/>
      <c r="O64" s="241"/>
      <c r="P64" s="292"/>
      <c r="Q64" s="287"/>
      <c r="R64" s="287"/>
      <c r="S64" s="485"/>
    </row>
    <row r="65" spans="1:19" x14ac:dyDescent="0.3">
      <c r="A65" s="287"/>
      <c r="B65" s="287"/>
      <c r="C65" s="287"/>
      <c r="D65" s="287"/>
      <c r="E65" s="287"/>
      <c r="F65" s="287"/>
      <c r="G65" s="287"/>
      <c r="H65" s="287"/>
      <c r="I65" s="248" t="s">
        <v>200</v>
      </c>
      <c r="J65" s="244"/>
      <c r="K65" s="260">
        <v>0.3263888888888889</v>
      </c>
      <c r="L65" s="243">
        <v>0.3125</v>
      </c>
      <c r="M65" s="241"/>
      <c r="N65" s="297"/>
      <c r="O65" s="241"/>
      <c r="P65" s="247"/>
      <c r="Q65" s="287"/>
      <c r="R65" s="287"/>
      <c r="S65" s="485"/>
    </row>
    <row r="66" spans="1:19" x14ac:dyDescent="0.3">
      <c r="A66" s="287"/>
      <c r="B66" s="287"/>
      <c r="C66" s="287"/>
      <c r="D66" s="287"/>
      <c r="E66" s="287"/>
      <c r="F66" s="287"/>
      <c r="G66" s="287"/>
      <c r="H66" s="287"/>
      <c r="I66" s="291" t="s">
        <v>36</v>
      </c>
      <c r="J66" s="291"/>
      <c r="K66" s="289">
        <v>0.38541666666666669</v>
      </c>
      <c r="L66" s="289">
        <v>0.33333333333333298</v>
      </c>
      <c r="M66" s="241"/>
      <c r="N66" s="297"/>
      <c r="O66" s="241"/>
      <c r="P66" s="291">
        <v>15</v>
      </c>
      <c r="Q66" s="287"/>
      <c r="R66" s="287"/>
      <c r="S66" s="485"/>
    </row>
    <row r="67" spans="1:19" x14ac:dyDescent="0.3">
      <c r="A67" s="287"/>
      <c r="B67" s="287"/>
      <c r="C67" s="287"/>
      <c r="D67" s="287"/>
      <c r="E67" s="287"/>
      <c r="F67" s="287"/>
      <c r="G67" s="287"/>
      <c r="H67" s="287"/>
      <c r="I67" s="292"/>
      <c r="J67" s="292"/>
      <c r="K67" s="290"/>
      <c r="L67" s="290"/>
      <c r="M67" s="241"/>
      <c r="N67" s="297"/>
      <c r="O67" s="241"/>
      <c r="P67" s="292"/>
      <c r="Q67" s="287"/>
      <c r="R67" s="287"/>
      <c r="S67" s="485"/>
    </row>
    <row r="68" spans="1:19" x14ac:dyDescent="0.3">
      <c r="A68" s="287"/>
      <c r="B68" s="287"/>
      <c r="C68" s="287"/>
      <c r="D68" s="287"/>
      <c r="E68" s="287"/>
      <c r="F68" s="287"/>
      <c r="G68" s="287"/>
      <c r="H68" s="287"/>
      <c r="I68" s="241" t="s">
        <v>35</v>
      </c>
      <c r="J68" s="241"/>
      <c r="K68" s="240">
        <v>0.3263888888888889</v>
      </c>
      <c r="L68" s="240">
        <v>0.27083333333333298</v>
      </c>
      <c r="M68" s="241"/>
      <c r="N68" s="297"/>
      <c r="O68" s="241"/>
      <c r="P68" s="241">
        <v>15</v>
      </c>
      <c r="Q68" s="287"/>
      <c r="R68" s="287"/>
      <c r="S68" s="486"/>
    </row>
    <row r="69" spans="1:19" ht="50.25" customHeight="1" x14ac:dyDescent="0.3">
      <c r="A69" s="241">
        <v>11</v>
      </c>
      <c r="B69" s="241">
        <v>3517</v>
      </c>
      <c r="C69" s="241" t="s">
        <v>80</v>
      </c>
      <c r="D69" s="241" t="s">
        <v>81</v>
      </c>
      <c r="E69" s="241" t="s">
        <v>24</v>
      </c>
      <c r="F69" s="241" t="s">
        <v>82</v>
      </c>
      <c r="G69" s="241" t="s">
        <v>24</v>
      </c>
      <c r="H69" s="241" t="s">
        <v>83</v>
      </c>
      <c r="I69" s="241"/>
      <c r="J69" s="241"/>
      <c r="K69" s="240"/>
      <c r="L69" s="240"/>
      <c r="M69" s="241"/>
      <c r="N69" s="246">
        <v>172</v>
      </c>
      <c r="O69" s="241"/>
      <c r="P69" s="241"/>
      <c r="Q69" s="241">
        <v>30</v>
      </c>
      <c r="R69" s="241">
        <v>30</v>
      </c>
      <c r="S69" s="482"/>
    </row>
    <row r="70" spans="1:19" x14ac:dyDescent="0.3">
      <c r="A70" s="287">
        <v>12</v>
      </c>
      <c r="B70" s="287">
        <v>3518</v>
      </c>
      <c r="C70" s="287" t="s">
        <v>84</v>
      </c>
      <c r="D70" s="287" t="s">
        <v>81</v>
      </c>
      <c r="E70" s="287" t="s">
        <v>24</v>
      </c>
      <c r="F70" s="287" t="s">
        <v>85</v>
      </c>
      <c r="G70" s="287" t="s">
        <v>24</v>
      </c>
      <c r="H70" s="287" t="s">
        <v>86</v>
      </c>
      <c r="I70" s="241" t="s">
        <v>87</v>
      </c>
      <c r="J70" s="241" t="s">
        <v>32</v>
      </c>
      <c r="K70" s="240">
        <v>0.29166666666666669</v>
      </c>
      <c r="L70" s="240">
        <v>0.14583333333333334</v>
      </c>
      <c r="M70" s="287"/>
      <c r="N70" s="297">
        <v>263</v>
      </c>
      <c r="O70" s="287"/>
      <c r="P70" s="241">
        <v>15</v>
      </c>
      <c r="Q70" s="287">
        <v>60</v>
      </c>
      <c r="R70" s="287">
        <f>Q70-SUM(P70:P71)</f>
        <v>30</v>
      </c>
      <c r="S70" s="482"/>
    </row>
    <row r="71" spans="1:19" x14ac:dyDescent="0.3">
      <c r="A71" s="287"/>
      <c r="B71" s="287"/>
      <c r="C71" s="287"/>
      <c r="D71" s="287"/>
      <c r="E71" s="287"/>
      <c r="F71" s="287"/>
      <c r="G71" s="287"/>
      <c r="H71" s="287"/>
      <c r="I71" s="291" t="s">
        <v>36</v>
      </c>
      <c r="J71" s="291"/>
      <c r="K71" s="289">
        <v>0.14583333333333301</v>
      </c>
      <c r="L71" s="289">
        <v>0.30208333333333298</v>
      </c>
      <c r="M71" s="287"/>
      <c r="N71" s="297"/>
      <c r="O71" s="287"/>
      <c r="P71" s="291">
        <v>15</v>
      </c>
      <c r="Q71" s="287"/>
      <c r="R71" s="287"/>
      <c r="S71" s="482"/>
    </row>
    <row r="72" spans="1:19" x14ac:dyDescent="0.3">
      <c r="A72" s="287"/>
      <c r="B72" s="287"/>
      <c r="C72" s="287"/>
      <c r="D72" s="287"/>
      <c r="E72" s="287"/>
      <c r="F72" s="287"/>
      <c r="G72" s="287"/>
      <c r="H72" s="287"/>
      <c r="I72" s="292"/>
      <c r="J72" s="292"/>
      <c r="K72" s="290"/>
      <c r="L72" s="290"/>
      <c r="M72" s="287"/>
      <c r="N72" s="297"/>
      <c r="O72" s="287"/>
      <c r="P72" s="292"/>
      <c r="Q72" s="287"/>
      <c r="R72" s="287"/>
      <c r="S72" s="482"/>
    </row>
    <row r="73" spans="1:19" x14ac:dyDescent="0.3">
      <c r="A73" s="241">
        <v>13</v>
      </c>
      <c r="B73" s="241">
        <v>3559</v>
      </c>
      <c r="C73" s="241" t="s">
        <v>88</v>
      </c>
      <c r="D73" s="241" t="s">
        <v>89</v>
      </c>
      <c r="E73" s="241" t="s">
        <v>24</v>
      </c>
      <c r="F73" s="241" t="s">
        <v>89</v>
      </c>
      <c r="G73" s="241" t="s">
        <v>24</v>
      </c>
      <c r="H73" s="241" t="s">
        <v>90</v>
      </c>
      <c r="I73" s="241" t="s">
        <v>91</v>
      </c>
      <c r="J73" s="241"/>
      <c r="K73" s="240">
        <v>0.27083333333333331</v>
      </c>
      <c r="L73" s="240">
        <v>0.52083333333333304</v>
      </c>
      <c r="M73" s="241"/>
      <c r="N73" s="246">
        <v>116</v>
      </c>
      <c r="O73" s="241" t="s">
        <v>471</v>
      </c>
      <c r="P73" s="241">
        <v>30</v>
      </c>
      <c r="Q73" s="241">
        <v>60</v>
      </c>
      <c r="R73" s="241">
        <v>30</v>
      </c>
      <c r="S73" s="482"/>
    </row>
    <row r="74" spans="1:19" ht="50.25" customHeight="1" x14ac:dyDescent="0.3">
      <c r="A74" s="241">
        <v>14</v>
      </c>
      <c r="B74" s="241">
        <v>3639</v>
      </c>
      <c r="C74" s="241" t="s">
        <v>92</v>
      </c>
      <c r="D74" s="241" t="s">
        <v>93</v>
      </c>
      <c r="E74" s="241" t="s">
        <v>24</v>
      </c>
      <c r="F74" s="241" t="s">
        <v>94</v>
      </c>
      <c r="G74" s="241" t="s">
        <v>24</v>
      </c>
      <c r="H74" s="241" t="s">
        <v>95</v>
      </c>
      <c r="I74" s="245" t="s">
        <v>497</v>
      </c>
      <c r="J74" s="241"/>
      <c r="K74" s="240">
        <v>0.16666666666666666</v>
      </c>
      <c r="L74" s="240">
        <v>0.16666666666666666</v>
      </c>
      <c r="M74" s="241"/>
      <c r="N74" s="246">
        <v>380</v>
      </c>
      <c r="O74" s="241" t="s">
        <v>470</v>
      </c>
      <c r="P74" s="241">
        <v>15</v>
      </c>
      <c r="Q74" s="241">
        <v>120</v>
      </c>
      <c r="R74" s="241">
        <f>Q74-P74</f>
        <v>105</v>
      </c>
      <c r="S74" s="482"/>
    </row>
    <row r="75" spans="1:19" x14ac:dyDescent="0.3">
      <c r="A75" s="287">
        <v>15</v>
      </c>
      <c r="B75" s="287">
        <v>3640</v>
      </c>
      <c r="C75" s="287" t="s">
        <v>96</v>
      </c>
      <c r="D75" s="287" t="s">
        <v>93</v>
      </c>
      <c r="E75" s="287" t="s">
        <v>24</v>
      </c>
      <c r="F75" s="287" t="s">
        <v>97</v>
      </c>
      <c r="G75" s="287" t="s">
        <v>24</v>
      </c>
      <c r="H75" s="287" t="s">
        <v>98</v>
      </c>
      <c r="I75" s="241" t="s">
        <v>99</v>
      </c>
      <c r="J75" s="245" t="s">
        <v>32</v>
      </c>
      <c r="K75" s="240">
        <v>8.3333333333333329E-2</v>
      </c>
      <c r="L75" s="240">
        <v>8.3333333333333329E-2</v>
      </c>
      <c r="M75" s="241"/>
      <c r="N75" s="297">
        <v>394</v>
      </c>
      <c r="O75" s="287" t="s">
        <v>470</v>
      </c>
      <c r="P75" s="241">
        <v>15</v>
      </c>
      <c r="Q75" s="287">
        <v>120</v>
      </c>
      <c r="R75" s="287">
        <f>Q75-SUM(P75:P77)</f>
        <v>75</v>
      </c>
      <c r="S75" s="482"/>
    </row>
    <row r="76" spans="1:19" x14ac:dyDescent="0.3">
      <c r="A76" s="287"/>
      <c r="B76" s="287"/>
      <c r="C76" s="287"/>
      <c r="D76" s="287"/>
      <c r="E76" s="287"/>
      <c r="F76" s="287"/>
      <c r="G76" s="287"/>
      <c r="H76" s="287"/>
      <c r="I76" s="245" t="s">
        <v>91</v>
      </c>
      <c r="J76" s="241"/>
      <c r="K76" s="240"/>
      <c r="L76" s="240"/>
      <c r="M76" s="241"/>
      <c r="N76" s="297"/>
      <c r="O76" s="287"/>
      <c r="P76" s="241">
        <v>15</v>
      </c>
      <c r="Q76" s="287"/>
      <c r="R76" s="287"/>
      <c r="S76" s="482"/>
    </row>
    <row r="77" spans="1:19" x14ac:dyDescent="0.3">
      <c r="A77" s="287"/>
      <c r="B77" s="287"/>
      <c r="C77" s="287"/>
      <c r="D77" s="287"/>
      <c r="E77" s="287"/>
      <c r="F77" s="287"/>
      <c r="G77" s="287"/>
      <c r="H77" s="287"/>
      <c r="I77" s="241" t="s">
        <v>36</v>
      </c>
      <c r="J77" s="241"/>
      <c r="K77" s="240">
        <v>0.125</v>
      </c>
      <c r="L77" s="240">
        <v>0.125</v>
      </c>
      <c r="M77" s="241"/>
      <c r="N77" s="297"/>
      <c r="O77" s="287"/>
      <c r="P77" s="241">
        <v>15</v>
      </c>
      <c r="Q77" s="287"/>
      <c r="R77" s="287"/>
      <c r="S77" s="482"/>
    </row>
    <row r="78" spans="1:19" ht="50.25" customHeight="1" x14ac:dyDescent="0.3">
      <c r="A78" s="241">
        <v>16</v>
      </c>
      <c r="B78" s="241">
        <v>3731</v>
      </c>
      <c r="C78" s="241" t="s">
        <v>100</v>
      </c>
      <c r="D78" s="241" t="s">
        <v>101</v>
      </c>
      <c r="E78" s="241" t="s">
        <v>24</v>
      </c>
      <c r="F78" s="241" t="s">
        <v>101</v>
      </c>
      <c r="G78" s="241" t="s">
        <v>24</v>
      </c>
      <c r="H78" s="241" t="s">
        <v>102</v>
      </c>
      <c r="I78" s="241"/>
      <c r="J78" s="241"/>
      <c r="K78" s="241"/>
      <c r="L78" s="240"/>
      <c r="M78" s="241"/>
      <c r="N78" s="246">
        <v>1090</v>
      </c>
      <c r="O78" s="241"/>
      <c r="P78" s="241"/>
      <c r="Q78" s="241">
        <v>15</v>
      </c>
      <c r="R78" s="241">
        <v>15</v>
      </c>
      <c r="S78" s="482"/>
    </row>
    <row r="79" spans="1:19" ht="50.25" customHeight="1" x14ac:dyDescent="0.3">
      <c r="A79" s="241">
        <v>17</v>
      </c>
      <c r="B79" s="241">
        <v>576</v>
      </c>
      <c r="C79" s="241" t="s">
        <v>103</v>
      </c>
      <c r="D79" s="241" t="s">
        <v>76</v>
      </c>
      <c r="E79" s="241" t="s">
        <v>24</v>
      </c>
      <c r="F79" s="241" t="s">
        <v>104</v>
      </c>
      <c r="G79" s="241" t="s">
        <v>24</v>
      </c>
      <c r="H79" s="241" t="s">
        <v>105</v>
      </c>
      <c r="I79" s="241"/>
      <c r="J79" s="241"/>
      <c r="K79" s="241"/>
      <c r="L79" s="240"/>
      <c r="M79" s="241"/>
      <c r="N79" s="246">
        <v>205</v>
      </c>
      <c r="O79" s="241"/>
      <c r="P79" s="241"/>
      <c r="Q79" s="241">
        <v>60</v>
      </c>
      <c r="R79" s="241">
        <v>60</v>
      </c>
      <c r="S79" s="482"/>
    </row>
    <row r="80" spans="1:19" ht="50.25" customHeight="1" x14ac:dyDescent="0.3">
      <c r="A80" s="241">
        <v>18</v>
      </c>
      <c r="B80" s="241">
        <v>409</v>
      </c>
      <c r="C80" s="241" t="s">
        <v>106</v>
      </c>
      <c r="D80" s="241" t="s">
        <v>23</v>
      </c>
      <c r="E80" s="241" t="s">
        <v>24</v>
      </c>
      <c r="F80" s="241" t="s">
        <v>107</v>
      </c>
      <c r="G80" s="241" t="s">
        <v>24</v>
      </c>
      <c r="H80" s="241" t="s">
        <v>108</v>
      </c>
      <c r="I80" s="241"/>
      <c r="J80" s="241"/>
      <c r="K80" s="241"/>
      <c r="L80" s="240"/>
      <c r="M80" s="241"/>
      <c r="N80" s="246">
        <v>1224</v>
      </c>
      <c r="O80" s="241"/>
      <c r="P80" s="241"/>
      <c r="Q80" s="241">
        <v>90</v>
      </c>
      <c r="R80" s="241">
        <v>90</v>
      </c>
      <c r="S80" s="482"/>
    </row>
    <row r="81" spans="1:19" ht="50.25" customHeight="1" x14ac:dyDescent="0.3">
      <c r="A81" s="241">
        <v>19</v>
      </c>
      <c r="B81" s="241">
        <v>2327</v>
      </c>
      <c r="C81" s="241" t="s">
        <v>109</v>
      </c>
      <c r="D81" s="241" t="s">
        <v>110</v>
      </c>
      <c r="E81" s="241" t="s">
        <v>24</v>
      </c>
      <c r="F81" s="241" t="s">
        <v>111</v>
      </c>
      <c r="G81" s="241" t="s">
        <v>24</v>
      </c>
      <c r="H81" s="241" t="s">
        <v>112</v>
      </c>
      <c r="I81" s="241"/>
      <c r="J81" s="241"/>
      <c r="K81" s="241"/>
      <c r="L81" s="240"/>
      <c r="M81" s="241"/>
      <c r="N81" s="246">
        <v>220</v>
      </c>
      <c r="O81" s="241"/>
      <c r="P81" s="241"/>
      <c r="Q81" s="241">
        <v>30</v>
      </c>
      <c r="R81" s="241">
        <v>30</v>
      </c>
      <c r="S81" s="482"/>
    </row>
    <row r="82" spans="1:19" ht="50.25" customHeight="1" x14ac:dyDescent="0.3">
      <c r="A82" s="241">
        <v>20</v>
      </c>
      <c r="B82" s="241">
        <v>585</v>
      </c>
      <c r="C82" s="241" t="s">
        <v>113</v>
      </c>
      <c r="D82" s="241" t="s">
        <v>76</v>
      </c>
      <c r="E82" s="241" t="s">
        <v>24</v>
      </c>
      <c r="F82" s="241" t="s">
        <v>114</v>
      </c>
      <c r="G82" s="241" t="s">
        <v>24</v>
      </c>
      <c r="H82" s="241" t="s">
        <v>115</v>
      </c>
      <c r="I82" s="241"/>
      <c r="J82" s="241"/>
      <c r="K82" s="241"/>
      <c r="L82" s="240"/>
      <c r="M82" s="241"/>
      <c r="N82" s="246">
        <v>215</v>
      </c>
      <c r="O82" s="241"/>
      <c r="P82" s="241"/>
      <c r="Q82" s="241">
        <v>60</v>
      </c>
      <c r="R82" s="241">
        <v>60</v>
      </c>
      <c r="S82" s="482"/>
    </row>
    <row r="83" spans="1:19" ht="50.25" customHeight="1" x14ac:dyDescent="0.3">
      <c r="A83" s="241">
        <v>21</v>
      </c>
      <c r="B83" s="241">
        <v>594</v>
      </c>
      <c r="C83" s="241" t="s">
        <v>116</v>
      </c>
      <c r="D83" s="241" t="s">
        <v>76</v>
      </c>
      <c r="E83" s="241" t="s">
        <v>24</v>
      </c>
      <c r="F83" s="241" t="s">
        <v>117</v>
      </c>
      <c r="G83" s="241" t="s">
        <v>24</v>
      </c>
      <c r="H83" s="241" t="s">
        <v>118</v>
      </c>
      <c r="I83" s="245" t="s">
        <v>498</v>
      </c>
      <c r="J83" s="245" t="s">
        <v>32</v>
      </c>
      <c r="K83" s="261">
        <v>0.34722222222222227</v>
      </c>
      <c r="L83" s="240">
        <v>8.3333333333333329E-2</v>
      </c>
      <c r="M83" s="241"/>
      <c r="N83" s="246">
        <v>210</v>
      </c>
      <c r="O83" s="241"/>
      <c r="P83" s="241">
        <v>20</v>
      </c>
      <c r="Q83" s="241">
        <v>60</v>
      </c>
      <c r="R83" s="241">
        <v>40</v>
      </c>
      <c r="S83" s="482"/>
    </row>
    <row r="84" spans="1:19" ht="50.25" customHeight="1" x14ac:dyDescent="0.3">
      <c r="A84" s="241">
        <v>22</v>
      </c>
      <c r="B84" s="241">
        <v>644</v>
      </c>
      <c r="C84" s="241" t="s">
        <v>119</v>
      </c>
      <c r="D84" s="241" t="s">
        <v>120</v>
      </c>
      <c r="E84" s="241" t="s">
        <v>24</v>
      </c>
      <c r="F84" s="241" t="s">
        <v>120</v>
      </c>
      <c r="G84" s="241" t="s">
        <v>24</v>
      </c>
      <c r="H84" s="241" t="s">
        <v>121</v>
      </c>
      <c r="I84" s="241"/>
      <c r="J84" s="241"/>
      <c r="K84" s="241"/>
      <c r="L84" s="240"/>
      <c r="M84" s="241"/>
      <c r="N84" s="246">
        <v>114</v>
      </c>
      <c r="O84" s="241"/>
      <c r="P84" s="241"/>
      <c r="Q84" s="241">
        <v>30</v>
      </c>
      <c r="R84" s="241">
        <v>30</v>
      </c>
      <c r="S84" s="482"/>
    </row>
    <row r="85" spans="1:19" ht="50.25" customHeight="1" x14ac:dyDescent="0.3">
      <c r="A85" s="241">
        <v>23</v>
      </c>
      <c r="B85" s="241">
        <v>5690</v>
      </c>
      <c r="C85" s="241" t="s">
        <v>538</v>
      </c>
      <c r="D85" s="241" t="s">
        <v>81</v>
      </c>
      <c r="E85" s="241" t="s">
        <v>24</v>
      </c>
      <c r="F85" s="241" t="s">
        <v>81</v>
      </c>
      <c r="G85" s="241" t="s">
        <v>24</v>
      </c>
      <c r="H85" s="245" t="s">
        <v>539</v>
      </c>
      <c r="I85" s="262" t="s">
        <v>548</v>
      </c>
      <c r="J85" s="241"/>
      <c r="K85" s="245" t="s">
        <v>549</v>
      </c>
      <c r="L85" s="239" t="s">
        <v>550</v>
      </c>
      <c r="M85" s="241"/>
      <c r="N85" s="246">
        <v>147</v>
      </c>
      <c r="O85" s="241"/>
      <c r="P85" s="241">
        <v>60</v>
      </c>
      <c r="Q85" s="241">
        <v>90</v>
      </c>
      <c r="R85" s="241">
        <v>30</v>
      </c>
      <c r="S85" s="482"/>
    </row>
    <row r="86" spans="1:19" ht="50.25" customHeight="1" x14ac:dyDescent="0.3">
      <c r="A86" s="241">
        <v>23</v>
      </c>
      <c r="B86" s="263" t="s">
        <v>472</v>
      </c>
      <c r="C86" s="263" t="s">
        <v>473</v>
      </c>
      <c r="D86" s="241" t="s">
        <v>475</v>
      </c>
      <c r="E86" s="241" t="s">
        <v>474</v>
      </c>
      <c r="F86" s="241" t="s">
        <v>476</v>
      </c>
      <c r="G86" s="241" t="s">
        <v>24</v>
      </c>
      <c r="H86" s="241"/>
      <c r="I86" s="241" t="s">
        <v>477</v>
      </c>
      <c r="J86" s="241"/>
      <c r="K86" s="261">
        <v>0.1875</v>
      </c>
      <c r="L86" s="240">
        <v>0.45833333333333331</v>
      </c>
      <c r="M86" s="241"/>
      <c r="N86" s="246">
        <v>390</v>
      </c>
      <c r="O86" s="241" t="s">
        <v>478</v>
      </c>
      <c r="P86" s="241">
        <v>15</v>
      </c>
      <c r="Q86" s="241"/>
      <c r="R86" s="241"/>
      <c r="S86" s="482"/>
    </row>
    <row r="87" spans="1:19" ht="21.9" customHeight="1" x14ac:dyDescent="0.3">
      <c r="A87" s="288" t="s">
        <v>432</v>
      </c>
      <c r="B87" s="288"/>
      <c r="C87" s="288"/>
      <c r="D87" s="288"/>
      <c r="E87" s="288"/>
      <c r="F87" s="288"/>
      <c r="G87" s="288"/>
      <c r="H87" s="242"/>
      <c r="I87" s="76">
        <f>SUMPRODUCT((I7:I84&lt;&gt;"")/COUNTIF(I7:I84,I7:I84&amp;""))</f>
        <v>20</v>
      </c>
      <c r="J87" s="76">
        <f>COUNTA(J7:J84)</f>
        <v>14</v>
      </c>
      <c r="K87" s="76"/>
      <c r="L87" s="76"/>
      <c r="M87" s="76"/>
      <c r="N87" s="264"/>
      <c r="O87" s="76"/>
      <c r="P87" s="76">
        <f>SUM(P7:P84)</f>
        <v>2015</v>
      </c>
      <c r="Q87" s="76">
        <f>SUM(Q7:Q84)</f>
        <v>4800</v>
      </c>
      <c r="R87" s="76">
        <f>Q87-P87</f>
        <v>2785</v>
      </c>
      <c r="S87" s="482"/>
    </row>
  </sheetData>
  <autoFilter ref="A5:R87" xr:uid="{00000000-0009-0000-0000-000001000000}">
    <filterColumn colId="3" showButton="0"/>
    <filterColumn colId="5" showButton="0"/>
    <filterColumn colId="10" showButton="0"/>
  </autoFilter>
  <mergeCells count="133">
    <mergeCell ref="S8:S39"/>
    <mergeCell ref="S5:S6"/>
    <mergeCell ref="S62:S68"/>
    <mergeCell ref="R5:R6"/>
    <mergeCell ref="R8:R39"/>
    <mergeCell ref="R45:R60"/>
    <mergeCell ref="R62:R68"/>
    <mergeCell ref="R70:R72"/>
    <mergeCell ref="R75:R77"/>
    <mergeCell ref="N75:N77"/>
    <mergeCell ref="O75:O77"/>
    <mergeCell ref="P55:P60"/>
    <mergeCell ref="Q8:Q39"/>
    <mergeCell ref="Q45:Q60"/>
    <mergeCell ref="Q62:Q68"/>
    <mergeCell ref="Q70:Q72"/>
    <mergeCell ref="Q75:Q77"/>
    <mergeCell ref="P5:P6"/>
    <mergeCell ref="P8:P24"/>
    <mergeCell ref="P25:P28"/>
    <mergeCell ref="P29:P30"/>
    <mergeCell ref="P71:P72"/>
    <mergeCell ref="P62:P64"/>
    <mergeCell ref="K66:K67"/>
    <mergeCell ref="L66:L67"/>
    <mergeCell ref="P66:P67"/>
    <mergeCell ref="J66:J67"/>
    <mergeCell ref="J50:J54"/>
    <mergeCell ref="P32:P36"/>
    <mergeCell ref="P50:P54"/>
    <mergeCell ref="P46:P49"/>
    <mergeCell ref="Q5:Q6"/>
    <mergeCell ref="L46:L49"/>
    <mergeCell ref="K46:K49"/>
    <mergeCell ref="J46:J49"/>
    <mergeCell ref="J63:J64"/>
    <mergeCell ref="K50:K54"/>
    <mergeCell ref="K55:K60"/>
    <mergeCell ref="L63:L64"/>
    <mergeCell ref="K8:K24"/>
    <mergeCell ref="K25:K28"/>
    <mergeCell ref="K63:K64"/>
    <mergeCell ref="M70:M72"/>
    <mergeCell ref="N5:N6"/>
    <mergeCell ref="N8:N39"/>
    <mergeCell ref="N45:N60"/>
    <mergeCell ref="N70:N72"/>
    <mergeCell ref="O5:O6"/>
    <mergeCell ref="O8:O39"/>
    <mergeCell ref="O45:O60"/>
    <mergeCell ref="O70:O72"/>
    <mergeCell ref="N62:N68"/>
    <mergeCell ref="M5:M6"/>
    <mergeCell ref="M8:M39"/>
    <mergeCell ref="M45:M60"/>
    <mergeCell ref="G62:G68"/>
    <mergeCell ref="G70:G72"/>
    <mergeCell ref="G75:G77"/>
    <mergeCell ref="H62:H68"/>
    <mergeCell ref="H70:H72"/>
    <mergeCell ref="H75:H77"/>
    <mergeCell ref="I5:I6"/>
    <mergeCell ref="I8:I24"/>
    <mergeCell ref="I25:I28"/>
    <mergeCell ref="I29:I30"/>
    <mergeCell ref="I32:I36"/>
    <mergeCell ref="I50:I54"/>
    <mergeCell ref="I55:I60"/>
    <mergeCell ref="I63:I64"/>
    <mergeCell ref="I66:I67"/>
    <mergeCell ref="I46:I49"/>
    <mergeCell ref="I71:I72"/>
    <mergeCell ref="D8:D39"/>
    <mergeCell ref="D45:D60"/>
    <mergeCell ref="D62:D68"/>
    <mergeCell ref="D70:D72"/>
    <mergeCell ref="D75:D77"/>
    <mergeCell ref="E62:E68"/>
    <mergeCell ref="E70:E72"/>
    <mergeCell ref="E75:E77"/>
    <mergeCell ref="F8:F39"/>
    <mergeCell ref="F45:F60"/>
    <mergeCell ref="F62:F68"/>
    <mergeCell ref="F70:F72"/>
    <mergeCell ref="F75:F77"/>
    <mergeCell ref="L32:L36"/>
    <mergeCell ref="K5:L5"/>
    <mergeCell ref="K32:K36"/>
    <mergeCell ref="L50:L54"/>
    <mergeCell ref="L55:L60"/>
    <mergeCell ref="A87:G87"/>
    <mergeCell ref="A5:A6"/>
    <mergeCell ref="A8:A39"/>
    <mergeCell ref="A45:A60"/>
    <mergeCell ref="A62:A68"/>
    <mergeCell ref="A70:A72"/>
    <mergeCell ref="A75:A77"/>
    <mergeCell ref="B5:B6"/>
    <mergeCell ref="B8:B39"/>
    <mergeCell ref="B45:B60"/>
    <mergeCell ref="B62:B68"/>
    <mergeCell ref="B70:B72"/>
    <mergeCell ref="B75:B77"/>
    <mergeCell ref="C5:C6"/>
    <mergeCell ref="C8:C39"/>
    <mergeCell ref="C45:C60"/>
    <mergeCell ref="C62:C68"/>
    <mergeCell ref="C70:C72"/>
    <mergeCell ref="C75:C77"/>
    <mergeCell ref="L29:L30"/>
    <mergeCell ref="L25:L28"/>
    <mergeCell ref="J32:J36"/>
    <mergeCell ref="J55:J60"/>
    <mergeCell ref="K71:K72"/>
    <mergeCell ref="L71:L72"/>
    <mergeCell ref="J71:J72"/>
    <mergeCell ref="A2:R2"/>
    <mergeCell ref="A3:R3"/>
    <mergeCell ref="D5:E5"/>
    <mergeCell ref="F5:G5"/>
    <mergeCell ref="E8:E39"/>
    <mergeCell ref="E45:E60"/>
    <mergeCell ref="H5:H6"/>
    <mergeCell ref="H8:H39"/>
    <mergeCell ref="H45:H60"/>
    <mergeCell ref="J5:J6"/>
    <mergeCell ref="J8:J24"/>
    <mergeCell ref="J25:J28"/>
    <mergeCell ref="J29:J30"/>
    <mergeCell ref="G8:G39"/>
    <mergeCell ref="G45:G60"/>
    <mergeCell ref="L8:L24"/>
    <mergeCell ref="K29:K30"/>
  </mergeCells>
  <pageMargins left="0.179166666666667" right="0.16875000000000001" top="0.359027777777778" bottom="0.75" header="0.3" footer="0.3"/>
  <pageSetup paperSize="9" scale="3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S30"/>
  <sheetViews>
    <sheetView tabSelected="1" zoomScale="85" zoomScaleNormal="85" workbookViewId="0">
      <pane xSplit="7" ySplit="6" topLeftCell="L7" activePane="bottomRight" state="frozen"/>
      <selection pane="topRight"/>
      <selection pane="bottomLeft"/>
      <selection pane="bottomRight" activeCell="O7" sqref="O7"/>
    </sheetView>
  </sheetViews>
  <sheetFormatPr defaultColWidth="9" defaultRowHeight="13.8" x14ac:dyDescent="0.25"/>
  <cols>
    <col min="1" max="1" width="4.3984375" style="34" bestFit="1" customWidth="1"/>
    <col min="2" max="2" width="6.09765625" style="34" bestFit="1" customWidth="1"/>
    <col min="3" max="3" width="10.3984375" style="34" bestFit="1" customWidth="1"/>
    <col min="4" max="4" width="13.3984375" style="34" bestFit="1" customWidth="1"/>
    <col min="5" max="5" width="10.09765625" style="34" customWidth="1"/>
    <col min="6" max="6" width="18.3984375" style="34" bestFit="1" customWidth="1"/>
    <col min="7" max="7" width="14" style="34" bestFit="1" customWidth="1"/>
    <col min="8" max="8" width="110" style="34" customWidth="1"/>
    <col min="9" max="9" width="20.09765625" style="34" bestFit="1" customWidth="1"/>
    <col min="10" max="10" width="9" style="34" bestFit="1" customWidth="1"/>
    <col min="11" max="13" width="9" style="35"/>
    <col min="14" max="14" width="9" style="36"/>
    <col min="15" max="15" width="9" style="35"/>
    <col min="16" max="16" width="8.3984375" style="34" customWidth="1"/>
    <col min="17" max="16384" width="9" style="34"/>
  </cols>
  <sheetData>
    <row r="2" spans="1:19" ht="17.399999999999999" x14ac:dyDescent="0.3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9" ht="17.399999999999999" x14ac:dyDescent="0.3">
      <c r="A3" s="301" t="s">
        <v>457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9" ht="14.4" thickBot="1" x14ac:dyDescent="0.3"/>
    <row r="5" spans="1:19" ht="34.200000000000003" customHeight="1" x14ac:dyDescent="0.25">
      <c r="A5" s="451" t="s">
        <v>2</v>
      </c>
      <c r="B5" s="453" t="s">
        <v>3</v>
      </c>
      <c r="C5" s="453" t="s">
        <v>4</v>
      </c>
      <c r="D5" s="453" t="s">
        <v>433</v>
      </c>
      <c r="E5" s="453"/>
      <c r="F5" s="453" t="s">
        <v>434</v>
      </c>
      <c r="G5" s="453"/>
      <c r="H5" s="449" t="s">
        <v>9</v>
      </c>
      <c r="I5" s="453" t="s">
        <v>10</v>
      </c>
      <c r="J5" s="453" t="s">
        <v>11</v>
      </c>
      <c r="K5" s="453" t="s">
        <v>435</v>
      </c>
      <c r="L5" s="453"/>
      <c r="M5" s="449" t="s">
        <v>13</v>
      </c>
      <c r="N5" s="457" t="s">
        <v>14</v>
      </c>
      <c r="O5" s="449" t="s">
        <v>15</v>
      </c>
      <c r="P5" s="453" t="s">
        <v>16</v>
      </c>
      <c r="Q5" s="453" t="s">
        <v>17</v>
      </c>
      <c r="R5" s="453" t="s">
        <v>18</v>
      </c>
      <c r="S5" s="453" t="s">
        <v>573</v>
      </c>
    </row>
    <row r="6" spans="1:19" ht="50.25" customHeight="1" x14ac:dyDescent="0.25">
      <c r="A6" s="473"/>
      <c r="B6" s="469"/>
      <c r="C6" s="469"/>
      <c r="D6" s="37" t="s">
        <v>5</v>
      </c>
      <c r="E6" s="37" t="s">
        <v>6</v>
      </c>
      <c r="F6" s="37" t="s">
        <v>7</v>
      </c>
      <c r="G6" s="37" t="s">
        <v>454</v>
      </c>
      <c r="H6" s="450"/>
      <c r="I6" s="469"/>
      <c r="J6" s="469"/>
      <c r="K6" s="39" t="s">
        <v>12</v>
      </c>
      <c r="L6" s="39" t="s">
        <v>458</v>
      </c>
      <c r="M6" s="450"/>
      <c r="N6" s="470"/>
      <c r="O6" s="450"/>
      <c r="P6" s="469"/>
      <c r="Q6" s="469"/>
      <c r="R6" s="469"/>
      <c r="S6" s="469"/>
    </row>
    <row r="7" spans="1:19" ht="27.6" x14ac:dyDescent="0.25">
      <c r="A7" s="88">
        <v>1</v>
      </c>
      <c r="B7" s="86">
        <v>2869</v>
      </c>
      <c r="C7" s="86" t="s">
        <v>398</v>
      </c>
      <c r="D7" s="86" t="s">
        <v>28</v>
      </c>
      <c r="E7" s="86" t="s">
        <v>24</v>
      </c>
      <c r="F7" s="86" t="s">
        <v>29</v>
      </c>
      <c r="G7" s="86" t="s">
        <v>399</v>
      </c>
      <c r="H7" s="87" t="s">
        <v>400</v>
      </c>
      <c r="I7" s="86"/>
      <c r="J7" s="86"/>
      <c r="K7" s="86"/>
      <c r="L7" s="86"/>
      <c r="M7" s="351"/>
      <c r="N7" s="86">
        <v>249</v>
      </c>
      <c r="O7" s="86"/>
      <c r="P7" s="86"/>
      <c r="Q7" s="86">
        <v>90</v>
      </c>
      <c r="R7" s="86"/>
      <c r="S7" s="42"/>
    </row>
    <row r="8" spans="1:19" ht="27.6" x14ac:dyDescent="0.25">
      <c r="A8" s="88">
        <v>2</v>
      </c>
      <c r="B8" s="86">
        <v>3048</v>
      </c>
      <c r="C8" s="86" t="s">
        <v>401</v>
      </c>
      <c r="D8" s="86" t="s">
        <v>46</v>
      </c>
      <c r="E8" s="86" t="s">
        <v>24</v>
      </c>
      <c r="F8" s="86" t="s">
        <v>47</v>
      </c>
      <c r="G8" s="86" t="s">
        <v>399</v>
      </c>
      <c r="H8" s="87" t="s">
        <v>402</v>
      </c>
      <c r="I8" s="86"/>
      <c r="J8" s="86"/>
      <c r="K8" s="86"/>
      <c r="L8" s="86"/>
      <c r="M8" s="352"/>
      <c r="N8" s="86">
        <v>255</v>
      </c>
      <c r="O8" s="86"/>
      <c r="P8" s="86"/>
      <c r="Q8" s="86">
        <v>30</v>
      </c>
      <c r="R8" s="86"/>
      <c r="S8" s="42"/>
    </row>
    <row r="9" spans="1:19" x14ac:dyDescent="0.25">
      <c r="A9" s="474">
        <v>3</v>
      </c>
      <c r="B9" s="351">
        <v>3201</v>
      </c>
      <c r="C9" s="351" t="s">
        <v>403</v>
      </c>
      <c r="D9" s="351" t="s">
        <v>58</v>
      </c>
      <c r="E9" s="351" t="s">
        <v>24</v>
      </c>
      <c r="F9" s="351" t="s">
        <v>58</v>
      </c>
      <c r="G9" s="351" t="s">
        <v>399</v>
      </c>
      <c r="H9" s="471" t="s">
        <v>404</v>
      </c>
      <c r="I9" s="476" t="s">
        <v>61</v>
      </c>
      <c r="J9" s="351"/>
      <c r="K9" s="351" t="s">
        <v>459</v>
      </c>
      <c r="L9" s="481" t="s">
        <v>460</v>
      </c>
      <c r="M9" s="352"/>
      <c r="N9" s="351">
        <v>275</v>
      </c>
      <c r="O9" s="351"/>
      <c r="P9" s="351">
        <v>45</v>
      </c>
      <c r="Q9" s="351">
        <v>240</v>
      </c>
      <c r="R9" s="351">
        <f>Q9-SUM(P9:P14)</f>
        <v>165</v>
      </c>
      <c r="S9" s="42"/>
    </row>
    <row r="10" spans="1:19" x14ac:dyDescent="0.25">
      <c r="A10" s="475"/>
      <c r="B10" s="352"/>
      <c r="C10" s="352"/>
      <c r="D10" s="352"/>
      <c r="E10" s="352"/>
      <c r="F10" s="352"/>
      <c r="G10" s="352"/>
      <c r="H10" s="472"/>
      <c r="I10" s="477"/>
      <c r="J10" s="352"/>
      <c r="K10" s="352"/>
      <c r="L10" s="479"/>
      <c r="M10" s="352"/>
      <c r="N10" s="352"/>
      <c r="O10" s="352"/>
      <c r="P10" s="352"/>
      <c r="Q10" s="352"/>
      <c r="R10" s="352"/>
      <c r="S10" s="42"/>
    </row>
    <row r="11" spans="1:19" x14ac:dyDescent="0.25">
      <c r="A11" s="475"/>
      <c r="B11" s="352"/>
      <c r="C11" s="352"/>
      <c r="D11" s="352"/>
      <c r="E11" s="352"/>
      <c r="F11" s="352"/>
      <c r="G11" s="352"/>
      <c r="H11" s="472"/>
      <c r="I11" s="477"/>
      <c r="J11" s="352"/>
      <c r="K11" s="352"/>
      <c r="L11" s="479"/>
      <c r="M11" s="352"/>
      <c r="N11" s="352"/>
      <c r="O11" s="352"/>
      <c r="P11" s="352"/>
      <c r="Q11" s="352"/>
      <c r="R11" s="352"/>
      <c r="S11" s="42"/>
    </row>
    <row r="12" spans="1:19" x14ac:dyDescent="0.25">
      <c r="A12" s="475"/>
      <c r="B12" s="352"/>
      <c r="C12" s="352"/>
      <c r="D12" s="352"/>
      <c r="E12" s="352"/>
      <c r="F12" s="352"/>
      <c r="G12" s="352"/>
      <c r="H12" s="472"/>
      <c r="I12" s="478"/>
      <c r="J12" s="353"/>
      <c r="K12" s="353"/>
      <c r="L12" s="480"/>
      <c r="M12" s="352"/>
      <c r="N12" s="352"/>
      <c r="O12" s="352"/>
      <c r="P12" s="353"/>
      <c r="Q12" s="352"/>
      <c r="R12" s="352"/>
      <c r="S12" s="42"/>
    </row>
    <row r="13" spans="1:19" x14ac:dyDescent="0.25">
      <c r="A13" s="475"/>
      <c r="B13" s="352"/>
      <c r="C13" s="352"/>
      <c r="D13" s="352"/>
      <c r="E13" s="352"/>
      <c r="F13" s="352"/>
      <c r="G13" s="352"/>
      <c r="H13" s="472"/>
      <c r="I13" s="352" t="s">
        <v>39</v>
      </c>
      <c r="J13" s="352" t="s">
        <v>32</v>
      </c>
      <c r="K13" s="479">
        <v>0.22916666666666699</v>
      </c>
      <c r="L13" s="479" t="s">
        <v>39</v>
      </c>
      <c r="M13" s="352"/>
      <c r="N13" s="352"/>
      <c r="O13" s="352"/>
      <c r="P13" s="352">
        <v>30</v>
      </c>
      <c r="Q13" s="352"/>
      <c r="R13" s="352"/>
      <c r="S13" s="42"/>
    </row>
    <row r="14" spans="1:19" x14ac:dyDescent="0.25">
      <c r="A14" s="462"/>
      <c r="B14" s="353"/>
      <c r="C14" s="353"/>
      <c r="D14" s="353"/>
      <c r="E14" s="353"/>
      <c r="F14" s="353"/>
      <c r="G14" s="353"/>
      <c r="H14" s="437"/>
      <c r="I14" s="353"/>
      <c r="J14" s="353"/>
      <c r="K14" s="480"/>
      <c r="L14" s="480"/>
      <c r="M14" s="352"/>
      <c r="N14" s="353"/>
      <c r="O14" s="353"/>
      <c r="P14" s="353"/>
      <c r="Q14" s="353"/>
      <c r="R14" s="353"/>
      <c r="S14" s="42"/>
    </row>
    <row r="15" spans="1:19" x14ac:dyDescent="0.25">
      <c r="A15" s="474">
        <v>4</v>
      </c>
      <c r="B15" s="351">
        <v>3207</v>
      </c>
      <c r="C15" s="351" t="s">
        <v>405</v>
      </c>
      <c r="D15" s="351" t="s">
        <v>58</v>
      </c>
      <c r="E15" s="351" t="s">
        <v>24</v>
      </c>
      <c r="F15" s="351" t="s">
        <v>135</v>
      </c>
      <c r="G15" s="351" t="s">
        <v>399</v>
      </c>
      <c r="H15" s="471" t="s">
        <v>406</v>
      </c>
      <c r="I15" s="86"/>
      <c r="J15" s="86"/>
      <c r="K15" s="108"/>
      <c r="L15" s="108"/>
      <c r="M15" s="352"/>
      <c r="N15" s="351">
        <v>275</v>
      </c>
      <c r="O15" s="351"/>
      <c r="P15" s="86">
        <v>15</v>
      </c>
      <c r="Q15" s="351">
        <v>180</v>
      </c>
      <c r="R15" s="351"/>
      <c r="S15" s="42"/>
    </row>
    <row r="16" spans="1:19" x14ac:dyDescent="0.25">
      <c r="A16" s="475"/>
      <c r="B16" s="352"/>
      <c r="C16" s="352"/>
      <c r="D16" s="352"/>
      <c r="E16" s="352"/>
      <c r="F16" s="352"/>
      <c r="G16" s="352"/>
      <c r="H16" s="437"/>
      <c r="I16" s="71" t="s">
        <v>61</v>
      </c>
      <c r="J16" s="86"/>
      <c r="K16" s="108">
        <v>0.1875</v>
      </c>
      <c r="L16" s="108">
        <v>0.21527777777777801</v>
      </c>
      <c r="M16" s="352"/>
      <c r="N16" s="352"/>
      <c r="O16" s="352"/>
      <c r="P16" s="86">
        <v>15</v>
      </c>
      <c r="Q16" s="352"/>
      <c r="R16" s="352"/>
      <c r="S16" s="42"/>
    </row>
    <row r="17" spans="1:19" x14ac:dyDescent="0.25">
      <c r="A17" s="462"/>
      <c r="B17" s="353"/>
      <c r="C17" s="353"/>
      <c r="D17" s="353"/>
      <c r="E17" s="353"/>
      <c r="F17" s="353"/>
      <c r="G17" s="353"/>
      <c r="H17" s="87"/>
      <c r="I17" s="71" t="s">
        <v>200</v>
      </c>
      <c r="J17" s="71"/>
      <c r="K17" s="127">
        <v>0.54166666666666663</v>
      </c>
      <c r="L17" s="127">
        <v>0.27083333333333331</v>
      </c>
      <c r="M17" s="352"/>
      <c r="N17" s="353"/>
      <c r="O17" s="353"/>
      <c r="P17" s="71">
        <v>30</v>
      </c>
      <c r="Q17" s="353"/>
      <c r="R17" s="353"/>
      <c r="S17" s="42"/>
    </row>
    <row r="18" spans="1:19" x14ac:dyDescent="0.25">
      <c r="A18" s="88">
        <v>5</v>
      </c>
      <c r="B18" s="86">
        <v>3378</v>
      </c>
      <c r="C18" s="86" t="s">
        <v>407</v>
      </c>
      <c r="D18" s="86" t="s">
        <v>66</v>
      </c>
      <c r="E18" s="86" t="s">
        <v>24</v>
      </c>
      <c r="F18" s="86" t="s">
        <v>67</v>
      </c>
      <c r="G18" s="86" t="s">
        <v>399</v>
      </c>
      <c r="H18" s="87" t="s">
        <v>408</v>
      </c>
      <c r="I18" s="86"/>
      <c r="J18" s="86"/>
      <c r="K18" s="86"/>
      <c r="L18" s="86"/>
      <c r="M18" s="352"/>
      <c r="N18" s="86">
        <v>63</v>
      </c>
      <c r="O18" s="86"/>
      <c r="P18" s="86"/>
      <c r="Q18" s="86">
        <v>15</v>
      </c>
      <c r="R18" s="86"/>
      <c r="S18" s="42"/>
    </row>
    <row r="19" spans="1:19" ht="27.6" x14ac:dyDescent="0.25">
      <c r="A19" s="88">
        <v>6</v>
      </c>
      <c r="B19" s="86">
        <v>3378</v>
      </c>
      <c r="C19" s="86" t="s">
        <v>409</v>
      </c>
      <c r="D19" s="86" t="s">
        <v>66</v>
      </c>
      <c r="E19" s="86" t="s">
        <v>24</v>
      </c>
      <c r="F19" s="86" t="s">
        <v>73</v>
      </c>
      <c r="G19" s="86" t="s">
        <v>399</v>
      </c>
      <c r="H19" s="87" t="s">
        <v>410</v>
      </c>
      <c r="I19" s="86"/>
      <c r="J19" s="86"/>
      <c r="K19" s="86"/>
      <c r="L19" s="86"/>
      <c r="M19" s="352"/>
      <c r="N19" s="86">
        <v>63</v>
      </c>
      <c r="O19" s="86"/>
      <c r="P19" s="86"/>
      <c r="Q19" s="86">
        <v>15</v>
      </c>
      <c r="R19" s="86"/>
      <c r="S19" s="42"/>
    </row>
    <row r="20" spans="1:19" x14ac:dyDescent="0.25">
      <c r="A20" s="88">
        <v>7</v>
      </c>
      <c r="B20" s="86">
        <v>2246</v>
      </c>
      <c r="C20" s="86" t="s">
        <v>411</v>
      </c>
      <c r="D20" s="86" t="s">
        <v>58</v>
      </c>
      <c r="E20" s="86" t="s">
        <v>24</v>
      </c>
      <c r="F20" s="86" t="s">
        <v>59</v>
      </c>
      <c r="G20" s="86" t="s">
        <v>399</v>
      </c>
      <c r="H20" s="87" t="s">
        <v>412</v>
      </c>
      <c r="I20" s="86"/>
      <c r="J20" s="86"/>
      <c r="K20" s="86"/>
      <c r="L20" s="86"/>
      <c r="M20" s="352"/>
      <c r="N20" s="86">
        <v>245</v>
      </c>
      <c r="O20" s="86"/>
      <c r="P20" s="86"/>
      <c r="Q20" s="86">
        <v>30</v>
      </c>
      <c r="R20" s="86"/>
      <c r="S20" s="42"/>
    </row>
    <row r="21" spans="1:19" x14ac:dyDescent="0.25">
      <c r="A21" s="88">
        <v>8</v>
      </c>
      <c r="B21" s="86">
        <v>2250</v>
      </c>
      <c r="C21" s="86" t="s">
        <v>413</v>
      </c>
      <c r="D21" s="86" t="s">
        <v>58</v>
      </c>
      <c r="E21" s="86" t="s">
        <v>24</v>
      </c>
      <c r="F21" s="86" t="s">
        <v>63</v>
      </c>
      <c r="G21" s="86" t="s">
        <v>399</v>
      </c>
      <c r="H21" s="87" t="s">
        <v>414</v>
      </c>
      <c r="I21" s="86"/>
      <c r="J21" s="86"/>
      <c r="K21" s="86"/>
      <c r="L21" s="86"/>
      <c r="M21" s="352"/>
      <c r="N21" s="86">
        <v>265</v>
      </c>
      <c r="O21" s="86"/>
      <c r="P21" s="86"/>
      <c r="Q21" s="86">
        <v>60</v>
      </c>
      <c r="R21" s="86"/>
      <c r="S21" s="42"/>
    </row>
    <row r="22" spans="1:19" ht="27.6" x14ac:dyDescent="0.25">
      <c r="A22" s="88">
        <v>9</v>
      </c>
      <c r="B22" s="86">
        <v>2251</v>
      </c>
      <c r="C22" s="86" t="s">
        <v>415</v>
      </c>
      <c r="D22" s="86" t="s">
        <v>58</v>
      </c>
      <c r="E22" s="86" t="s">
        <v>24</v>
      </c>
      <c r="F22" s="86" t="s">
        <v>63</v>
      </c>
      <c r="G22" s="86" t="s">
        <v>399</v>
      </c>
      <c r="H22" s="87" t="s">
        <v>416</v>
      </c>
      <c r="I22" s="86"/>
      <c r="J22" s="86"/>
      <c r="K22" s="86"/>
      <c r="L22" s="86"/>
      <c r="M22" s="352"/>
      <c r="N22" s="86">
        <v>275</v>
      </c>
      <c r="O22" s="86"/>
      <c r="P22" s="86"/>
      <c r="Q22" s="86">
        <v>120</v>
      </c>
      <c r="R22" s="86"/>
      <c r="S22" s="42"/>
    </row>
    <row r="23" spans="1:19" x14ac:dyDescent="0.25">
      <c r="A23" s="88">
        <v>10</v>
      </c>
      <c r="B23" s="86">
        <v>531</v>
      </c>
      <c r="C23" s="86" t="s">
        <v>417</v>
      </c>
      <c r="D23" s="86" t="s">
        <v>58</v>
      </c>
      <c r="E23" s="86" t="s">
        <v>24</v>
      </c>
      <c r="F23" s="86" t="s">
        <v>418</v>
      </c>
      <c r="G23" s="86" t="s">
        <v>399</v>
      </c>
      <c r="H23" s="87" t="s">
        <v>419</v>
      </c>
      <c r="I23" s="86"/>
      <c r="J23" s="86"/>
      <c r="K23" s="86"/>
      <c r="L23" s="86"/>
      <c r="M23" s="352"/>
      <c r="N23" s="86">
        <v>276</v>
      </c>
      <c r="O23" s="86"/>
      <c r="P23" s="86"/>
      <c r="Q23" s="86">
        <v>30</v>
      </c>
      <c r="R23" s="86"/>
      <c r="S23" s="42"/>
    </row>
    <row r="24" spans="1:19" ht="27.6" x14ac:dyDescent="0.25">
      <c r="A24" s="88">
        <v>11</v>
      </c>
      <c r="B24" s="86">
        <v>532</v>
      </c>
      <c r="C24" s="86" t="s">
        <v>420</v>
      </c>
      <c r="D24" s="86" t="s">
        <v>58</v>
      </c>
      <c r="E24" s="86" t="s">
        <v>24</v>
      </c>
      <c r="F24" s="86" t="s">
        <v>212</v>
      </c>
      <c r="G24" s="86" t="s">
        <v>399</v>
      </c>
      <c r="H24" s="87" t="s">
        <v>421</v>
      </c>
      <c r="I24" s="86" t="s">
        <v>35</v>
      </c>
      <c r="J24" s="86"/>
      <c r="K24" s="108">
        <v>0.21527777777777779</v>
      </c>
      <c r="L24" s="108">
        <v>0.125</v>
      </c>
      <c r="M24" s="352"/>
      <c r="N24" s="86">
        <v>220</v>
      </c>
      <c r="O24" s="86"/>
      <c r="P24" s="86">
        <v>15</v>
      </c>
      <c r="Q24" s="86">
        <v>30</v>
      </c>
      <c r="R24" s="86"/>
      <c r="S24" s="42"/>
    </row>
    <row r="25" spans="1:19" ht="27.6" x14ac:dyDescent="0.25">
      <c r="A25" s="88">
        <v>12</v>
      </c>
      <c r="B25" s="86">
        <v>2257</v>
      </c>
      <c r="C25" s="86" t="s">
        <v>422</v>
      </c>
      <c r="D25" s="86" t="s">
        <v>58</v>
      </c>
      <c r="E25" s="86" t="s">
        <v>24</v>
      </c>
      <c r="F25" s="86" t="s">
        <v>212</v>
      </c>
      <c r="G25" s="86" t="s">
        <v>399</v>
      </c>
      <c r="H25" s="87" t="s">
        <v>423</v>
      </c>
      <c r="I25" s="86"/>
      <c r="J25" s="86"/>
      <c r="K25" s="86"/>
      <c r="L25" s="86"/>
      <c r="M25" s="352"/>
      <c r="N25" s="86">
        <v>275</v>
      </c>
      <c r="O25" s="86"/>
      <c r="P25" s="86"/>
      <c r="Q25" s="86">
        <v>60</v>
      </c>
      <c r="R25" s="86"/>
      <c r="S25" s="42"/>
    </row>
    <row r="26" spans="1:19" x14ac:dyDescent="0.25">
      <c r="A26" s="88">
        <v>13</v>
      </c>
      <c r="B26" s="86">
        <v>579</v>
      </c>
      <c r="C26" s="86" t="s">
        <v>424</v>
      </c>
      <c r="D26" s="86" t="s">
        <v>76</v>
      </c>
      <c r="E26" s="86" t="s">
        <v>24</v>
      </c>
      <c r="F26" s="86" t="s">
        <v>104</v>
      </c>
      <c r="G26" s="86" t="s">
        <v>399</v>
      </c>
      <c r="H26" s="87" t="s">
        <v>425</v>
      </c>
      <c r="I26" s="86"/>
      <c r="J26" s="86"/>
      <c r="K26" s="86"/>
      <c r="L26" s="86"/>
      <c r="M26" s="352"/>
      <c r="N26" s="86">
        <v>201</v>
      </c>
      <c r="O26" s="86"/>
      <c r="P26" s="86"/>
      <c r="Q26" s="86">
        <v>30</v>
      </c>
      <c r="R26" s="86"/>
      <c r="S26" s="42"/>
    </row>
    <row r="27" spans="1:19" x14ac:dyDescent="0.25">
      <c r="A27" s="88">
        <v>14</v>
      </c>
      <c r="B27" s="86">
        <v>588</v>
      </c>
      <c r="C27" s="86" t="s">
        <v>426</v>
      </c>
      <c r="D27" s="86" t="s">
        <v>76</v>
      </c>
      <c r="E27" s="86" t="s">
        <v>24</v>
      </c>
      <c r="F27" s="86" t="s">
        <v>114</v>
      </c>
      <c r="G27" s="86" t="s">
        <v>399</v>
      </c>
      <c r="H27" s="87" t="s">
        <v>427</v>
      </c>
      <c r="I27" s="86"/>
      <c r="J27" s="86"/>
      <c r="K27" s="86"/>
      <c r="L27" s="86"/>
      <c r="M27" s="352"/>
      <c r="N27" s="86">
        <v>211</v>
      </c>
      <c r="O27" s="86"/>
      <c r="P27" s="86"/>
      <c r="Q27" s="86">
        <v>30</v>
      </c>
      <c r="R27" s="86"/>
      <c r="S27" s="42"/>
    </row>
    <row r="28" spans="1:19" x14ac:dyDescent="0.25">
      <c r="A28" s="88">
        <v>15</v>
      </c>
      <c r="B28" s="86">
        <v>597</v>
      </c>
      <c r="C28" s="86" t="s">
        <v>428</v>
      </c>
      <c r="D28" s="86" t="s">
        <v>76</v>
      </c>
      <c r="E28" s="86" t="s">
        <v>24</v>
      </c>
      <c r="F28" s="86" t="s">
        <v>117</v>
      </c>
      <c r="G28" s="86" t="s">
        <v>399</v>
      </c>
      <c r="H28" s="87" t="s">
        <v>429</v>
      </c>
      <c r="I28" s="86"/>
      <c r="J28" s="86"/>
      <c r="K28" s="86"/>
      <c r="L28" s="86"/>
      <c r="M28" s="352"/>
      <c r="N28" s="86">
        <v>206</v>
      </c>
      <c r="O28" s="86"/>
      <c r="P28" s="86"/>
      <c r="Q28" s="86">
        <v>30</v>
      </c>
      <c r="R28" s="86"/>
      <c r="S28" s="42"/>
    </row>
    <row r="29" spans="1:19" x14ac:dyDescent="0.25">
      <c r="A29" s="88">
        <v>16</v>
      </c>
      <c r="B29" s="86">
        <v>647</v>
      </c>
      <c r="C29" s="86" t="s">
        <v>430</v>
      </c>
      <c r="D29" s="86" t="s">
        <v>120</v>
      </c>
      <c r="E29" s="86" t="s">
        <v>24</v>
      </c>
      <c r="F29" s="86" t="s">
        <v>120</v>
      </c>
      <c r="G29" s="86" t="s">
        <v>399</v>
      </c>
      <c r="H29" s="87" t="s">
        <v>431</v>
      </c>
      <c r="I29" s="86"/>
      <c r="J29" s="86"/>
      <c r="K29" s="86"/>
      <c r="L29" s="86"/>
      <c r="M29" s="353"/>
      <c r="N29" s="86">
        <v>169</v>
      </c>
      <c r="O29" s="86"/>
      <c r="P29" s="86"/>
      <c r="Q29" s="86">
        <v>30</v>
      </c>
      <c r="R29" s="86"/>
      <c r="S29" s="42"/>
    </row>
    <row r="30" spans="1:19" ht="21.9" customHeight="1" x14ac:dyDescent="0.3">
      <c r="A30" s="303" t="s">
        <v>432</v>
      </c>
      <c r="B30" s="303"/>
      <c r="C30" s="303"/>
      <c r="D30" s="303"/>
      <c r="E30" s="303"/>
      <c r="F30" s="303"/>
      <c r="G30" s="303"/>
      <c r="H30" s="38"/>
      <c r="I30" s="40">
        <f>SUMPRODUCT((I7:I29&lt;&gt;"")/COUNTIF(I7:I29,I7:I29&amp;""))</f>
        <v>4</v>
      </c>
      <c r="J30" s="40">
        <f>COUNTA(#REF!)</f>
        <v>1</v>
      </c>
      <c r="K30" s="40"/>
      <c r="L30" s="40"/>
      <c r="M30" s="40"/>
      <c r="N30" s="41"/>
      <c r="O30" s="40"/>
      <c r="P30" s="40">
        <f>SUM(P7:P29)</f>
        <v>150</v>
      </c>
      <c r="Q30" s="40"/>
      <c r="R30" s="40"/>
      <c r="S30" s="42"/>
    </row>
  </sheetData>
  <mergeCells count="54">
    <mergeCell ref="R9:R14"/>
    <mergeCell ref="R15:R17"/>
    <mergeCell ref="S5:S6"/>
    <mergeCell ref="P9:P12"/>
    <mergeCell ref="P13:P14"/>
    <mergeCell ref="Q5:Q6"/>
    <mergeCell ref="Q9:Q14"/>
    <mergeCell ref="Q15:Q17"/>
    <mergeCell ref="N9:N14"/>
    <mergeCell ref="N15:N17"/>
    <mergeCell ref="O5:O6"/>
    <mergeCell ref="O9:O14"/>
    <mergeCell ref="O15:O17"/>
    <mergeCell ref="K9:K12"/>
    <mergeCell ref="K13:K14"/>
    <mergeCell ref="L9:L12"/>
    <mergeCell ref="L13:L14"/>
    <mergeCell ref="M7:M29"/>
    <mergeCell ref="H15:H16"/>
    <mergeCell ref="G15:G17"/>
    <mergeCell ref="I9:I12"/>
    <mergeCell ref="I13:I14"/>
    <mergeCell ref="J9:J12"/>
    <mergeCell ref="J13:J14"/>
    <mergeCell ref="A30:G30"/>
    <mergeCell ref="A5:A6"/>
    <mergeCell ref="A9:A14"/>
    <mergeCell ref="B5:B6"/>
    <mergeCell ref="B9:B14"/>
    <mergeCell ref="C5:C6"/>
    <mergeCell ref="C9:C14"/>
    <mergeCell ref="D9:D14"/>
    <mergeCell ref="E9:E14"/>
    <mergeCell ref="F9:F14"/>
    <mergeCell ref="G9:G14"/>
    <mergeCell ref="A15:A17"/>
    <mergeCell ref="F15:F17"/>
    <mergeCell ref="E15:E17"/>
    <mergeCell ref="D15:D17"/>
    <mergeCell ref="C15:C17"/>
    <mergeCell ref="B15:B17"/>
    <mergeCell ref="A2:R2"/>
    <mergeCell ref="A3:R3"/>
    <mergeCell ref="D5:E5"/>
    <mergeCell ref="F5:G5"/>
    <mergeCell ref="K5:L5"/>
    <mergeCell ref="I5:I6"/>
    <mergeCell ref="N5:N6"/>
    <mergeCell ref="P5:P6"/>
    <mergeCell ref="R5:R6"/>
    <mergeCell ref="H5:H6"/>
    <mergeCell ref="J5:J6"/>
    <mergeCell ref="M5:M6"/>
    <mergeCell ref="H9:H14"/>
  </mergeCells>
  <pageMargins left="0.179166666666667" right="0.16875000000000001" top="0.359027777777778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30"/>
  <sheetViews>
    <sheetView zoomScale="55" zoomScaleNormal="55" workbookViewId="0">
      <pane xSplit="7" ySplit="6" topLeftCell="H7" activePane="bottomRight" state="frozen"/>
      <selection pane="topRight"/>
      <selection pane="bottomLeft"/>
      <selection pane="bottomRight" activeCell="S15" sqref="S15"/>
    </sheetView>
  </sheetViews>
  <sheetFormatPr defaultColWidth="9" defaultRowHeight="13.8" x14ac:dyDescent="0.25"/>
  <cols>
    <col min="1" max="2" width="9" style="1"/>
    <col min="3" max="3" width="12.8984375" style="1" customWidth="1"/>
    <col min="4" max="4" width="11.3984375" style="1" customWidth="1"/>
    <col min="5" max="5" width="10.09765625" style="1" customWidth="1"/>
    <col min="6" max="6" width="10.3984375" style="1" customWidth="1"/>
    <col min="7" max="7" width="11.3984375" style="1" customWidth="1"/>
    <col min="8" max="8" width="38.3984375" style="1" customWidth="1"/>
    <col min="9" max="9" width="23.8984375" style="1" customWidth="1"/>
    <col min="10" max="10" width="7.3984375" style="1" customWidth="1"/>
    <col min="11" max="11" width="10.3984375" style="2" customWidth="1"/>
    <col min="12" max="13" width="9" style="2"/>
    <col min="14" max="14" width="9" style="3"/>
    <col min="15" max="15" width="9" style="2"/>
    <col min="16" max="16" width="8.3984375" style="1" customWidth="1"/>
    <col min="17" max="18" width="9" style="1"/>
    <col min="19" max="19" width="27.69921875" style="1" bestFit="1" customWidth="1"/>
    <col min="20" max="16384" width="9" style="1"/>
  </cols>
  <sheetData>
    <row r="2" spans="1:19" ht="17.399999999999999" x14ac:dyDescent="0.3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9" ht="17.399999999999999" x14ac:dyDescent="0.3">
      <c r="A3" s="301" t="s">
        <v>440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5" spans="1:19" ht="34.200000000000003" customHeight="1" x14ac:dyDescent="0.25">
      <c r="A5" s="302" t="s">
        <v>2</v>
      </c>
      <c r="B5" s="302" t="s">
        <v>3</v>
      </c>
      <c r="C5" s="302" t="s">
        <v>4</v>
      </c>
      <c r="D5" s="302" t="s">
        <v>433</v>
      </c>
      <c r="E5" s="302"/>
      <c r="F5" s="302" t="s">
        <v>434</v>
      </c>
      <c r="G5" s="302"/>
      <c r="H5" s="314" t="s">
        <v>441</v>
      </c>
      <c r="I5" s="302" t="s">
        <v>10</v>
      </c>
      <c r="J5" s="302" t="s">
        <v>11</v>
      </c>
      <c r="K5" s="302" t="s">
        <v>435</v>
      </c>
      <c r="L5" s="302"/>
      <c r="M5" s="314" t="s">
        <v>442</v>
      </c>
      <c r="N5" s="321" t="s">
        <v>14</v>
      </c>
      <c r="O5" s="314" t="s">
        <v>15</v>
      </c>
      <c r="P5" s="302" t="s">
        <v>16</v>
      </c>
      <c r="Q5" s="302" t="s">
        <v>17</v>
      </c>
      <c r="R5" s="302" t="s">
        <v>18</v>
      </c>
      <c r="S5" s="302" t="s">
        <v>576</v>
      </c>
    </row>
    <row r="6" spans="1:19" ht="64.5" customHeight="1" x14ac:dyDescent="0.25">
      <c r="A6" s="302"/>
      <c r="B6" s="302"/>
      <c r="C6" s="302"/>
      <c r="D6" s="23" t="s">
        <v>5</v>
      </c>
      <c r="E6" s="23" t="s">
        <v>6</v>
      </c>
      <c r="F6" s="23" t="s">
        <v>443</v>
      </c>
      <c r="G6" s="23" t="s">
        <v>12</v>
      </c>
      <c r="H6" s="315"/>
      <c r="I6" s="302"/>
      <c r="J6" s="302"/>
      <c r="K6" s="27" t="s">
        <v>444</v>
      </c>
      <c r="L6" s="27" t="s">
        <v>12</v>
      </c>
      <c r="M6" s="315"/>
      <c r="N6" s="322"/>
      <c r="O6" s="315"/>
      <c r="P6" s="302"/>
      <c r="Q6" s="302"/>
      <c r="R6" s="302"/>
      <c r="S6" s="302"/>
    </row>
    <row r="7" spans="1:19" ht="15.6" x14ac:dyDescent="0.25">
      <c r="A7" s="304">
        <v>1</v>
      </c>
      <c r="B7" s="295">
        <v>2874</v>
      </c>
      <c r="C7" s="304" t="s">
        <v>122</v>
      </c>
      <c r="D7" s="304" t="s">
        <v>123</v>
      </c>
      <c r="E7" s="304" t="s">
        <v>24</v>
      </c>
      <c r="F7" s="304" t="s">
        <v>124</v>
      </c>
      <c r="G7" s="304" t="s">
        <v>29</v>
      </c>
      <c r="H7" s="305" t="s">
        <v>125</v>
      </c>
      <c r="I7" s="295" t="s">
        <v>126</v>
      </c>
      <c r="J7" s="295"/>
      <c r="K7" s="75">
        <v>0.83333333333333304</v>
      </c>
      <c r="L7" s="75">
        <v>0.28125</v>
      </c>
      <c r="M7" s="317" t="s">
        <v>127</v>
      </c>
      <c r="N7" s="323">
        <v>263</v>
      </c>
      <c r="O7" s="317" t="s">
        <v>128</v>
      </c>
      <c r="P7" s="74">
        <v>12</v>
      </c>
      <c r="Q7" s="304">
        <v>240</v>
      </c>
      <c r="R7" s="304">
        <f>Q7-SUM(P7:P11)</f>
        <v>184</v>
      </c>
      <c r="S7" s="474" t="s">
        <v>577</v>
      </c>
    </row>
    <row r="8" spans="1:19" ht="15.6" x14ac:dyDescent="0.25">
      <c r="A8" s="304"/>
      <c r="B8" s="295"/>
      <c r="C8" s="304"/>
      <c r="D8" s="304"/>
      <c r="E8" s="304"/>
      <c r="F8" s="304"/>
      <c r="G8" s="304"/>
      <c r="H8" s="316"/>
      <c r="I8" s="295"/>
      <c r="J8" s="295"/>
      <c r="K8" s="75">
        <v>0.33333333333333298</v>
      </c>
      <c r="L8" s="75">
        <v>0.77083333333333304</v>
      </c>
      <c r="M8" s="317"/>
      <c r="N8" s="323"/>
      <c r="O8" s="317"/>
      <c r="P8" s="74">
        <v>12</v>
      </c>
      <c r="Q8" s="304"/>
      <c r="R8" s="304"/>
      <c r="S8" s="462"/>
    </row>
    <row r="9" spans="1:19" x14ac:dyDescent="0.25">
      <c r="A9" s="304"/>
      <c r="B9" s="295"/>
      <c r="C9" s="304"/>
      <c r="D9" s="304"/>
      <c r="E9" s="304"/>
      <c r="F9" s="304"/>
      <c r="G9" s="304"/>
      <c r="H9" s="316"/>
      <c r="I9" s="295" t="s">
        <v>35</v>
      </c>
      <c r="J9" s="304"/>
      <c r="K9" s="285">
        <v>0.375</v>
      </c>
      <c r="L9" s="285">
        <v>0.70833333333333337</v>
      </c>
      <c r="M9" s="317"/>
      <c r="N9" s="323"/>
      <c r="O9" s="317"/>
      <c r="P9" s="295">
        <v>20</v>
      </c>
      <c r="Q9" s="304"/>
      <c r="R9" s="304"/>
      <c r="S9" s="351" t="s">
        <v>578</v>
      </c>
    </row>
    <row r="10" spans="1:19" x14ac:dyDescent="0.25">
      <c r="A10" s="304"/>
      <c r="B10" s="295"/>
      <c r="C10" s="304"/>
      <c r="D10" s="304"/>
      <c r="E10" s="304"/>
      <c r="F10" s="304"/>
      <c r="G10" s="304"/>
      <c r="H10" s="316"/>
      <c r="I10" s="295"/>
      <c r="J10" s="304"/>
      <c r="K10" s="285"/>
      <c r="L10" s="285"/>
      <c r="M10" s="317"/>
      <c r="N10" s="323"/>
      <c r="O10" s="317"/>
      <c r="P10" s="295"/>
      <c r="Q10" s="304"/>
      <c r="R10" s="304"/>
      <c r="S10" s="353"/>
    </row>
    <row r="11" spans="1:19" ht="31.95" customHeight="1" x14ac:dyDescent="0.25">
      <c r="A11" s="304"/>
      <c r="B11" s="295"/>
      <c r="C11" s="304"/>
      <c r="D11" s="304"/>
      <c r="E11" s="304"/>
      <c r="F11" s="304"/>
      <c r="G11" s="304"/>
      <c r="H11" s="306"/>
      <c r="I11" s="135" t="s">
        <v>129</v>
      </c>
      <c r="J11" s="135" t="s">
        <v>32</v>
      </c>
      <c r="K11" s="136">
        <v>0.27083333333333298</v>
      </c>
      <c r="L11" s="136">
        <v>0.30208333333333298</v>
      </c>
      <c r="M11" s="317"/>
      <c r="N11" s="323"/>
      <c r="O11" s="317"/>
      <c r="P11" s="74">
        <v>12</v>
      </c>
      <c r="Q11" s="304"/>
      <c r="R11" s="304"/>
      <c r="S11" s="487"/>
    </row>
    <row r="12" spans="1:19" ht="31.95" customHeight="1" x14ac:dyDescent="0.25">
      <c r="A12" s="304">
        <v>2</v>
      </c>
      <c r="B12" s="295">
        <v>3057</v>
      </c>
      <c r="C12" s="304" t="s">
        <v>130</v>
      </c>
      <c r="D12" s="304" t="s">
        <v>46</v>
      </c>
      <c r="E12" s="304" t="s">
        <v>24</v>
      </c>
      <c r="F12" s="304" t="s">
        <v>124</v>
      </c>
      <c r="G12" s="304" t="s">
        <v>46</v>
      </c>
      <c r="H12" s="305" t="s">
        <v>131</v>
      </c>
      <c r="I12" s="25" t="s">
        <v>35</v>
      </c>
      <c r="J12" s="25"/>
      <c r="K12" s="63">
        <v>0.25</v>
      </c>
      <c r="L12" s="63">
        <v>0.16666666666666699</v>
      </c>
      <c r="M12" s="317"/>
      <c r="N12" s="323">
        <v>295</v>
      </c>
      <c r="O12" s="317" t="s">
        <v>132</v>
      </c>
      <c r="P12" s="25">
        <v>15</v>
      </c>
      <c r="Q12" s="304">
        <v>90</v>
      </c>
      <c r="R12" s="295">
        <f>Q12-SUM(P12:P14)</f>
        <v>60</v>
      </c>
      <c r="S12" s="487"/>
    </row>
    <row r="13" spans="1:19" ht="15.6" x14ac:dyDescent="0.25">
      <c r="A13" s="304"/>
      <c r="B13" s="295"/>
      <c r="C13" s="304"/>
      <c r="D13" s="304"/>
      <c r="E13" s="304"/>
      <c r="F13" s="304"/>
      <c r="G13" s="304"/>
      <c r="H13" s="316"/>
      <c r="I13" s="25"/>
      <c r="J13" s="25"/>
      <c r="K13" s="63"/>
      <c r="L13" s="63"/>
      <c r="M13" s="317"/>
      <c r="N13" s="323"/>
      <c r="O13" s="317"/>
      <c r="P13" s="25"/>
      <c r="Q13" s="304"/>
      <c r="R13" s="295"/>
      <c r="S13" s="487"/>
    </row>
    <row r="14" spans="1:19" ht="15.6" x14ac:dyDescent="0.25">
      <c r="A14" s="304"/>
      <c r="B14" s="295"/>
      <c r="C14" s="304"/>
      <c r="D14" s="304"/>
      <c r="E14" s="304"/>
      <c r="F14" s="304"/>
      <c r="G14" s="304"/>
      <c r="H14" s="316"/>
      <c r="I14" s="133" t="s">
        <v>133</v>
      </c>
      <c r="J14" s="133" t="s">
        <v>32</v>
      </c>
      <c r="K14" s="134">
        <v>0.23958333333333301</v>
      </c>
      <c r="L14" s="134">
        <v>0.20833333333333301</v>
      </c>
      <c r="M14" s="317"/>
      <c r="N14" s="323"/>
      <c r="O14" s="317"/>
      <c r="P14" s="25">
        <v>15</v>
      </c>
      <c r="Q14" s="304"/>
      <c r="R14" s="295"/>
      <c r="S14" s="487"/>
    </row>
    <row r="15" spans="1:19" ht="87.45" customHeight="1" x14ac:dyDescent="0.25">
      <c r="A15" s="25">
        <v>3</v>
      </c>
      <c r="B15" s="74">
        <v>3211</v>
      </c>
      <c r="C15" s="25" t="s">
        <v>134</v>
      </c>
      <c r="D15" s="25" t="s">
        <v>58</v>
      </c>
      <c r="E15" s="25" t="s">
        <v>24</v>
      </c>
      <c r="F15" s="25" t="s">
        <v>124</v>
      </c>
      <c r="G15" s="25" t="s">
        <v>135</v>
      </c>
      <c r="H15" s="59" t="s">
        <v>136</v>
      </c>
      <c r="I15" s="25"/>
      <c r="J15" s="25"/>
      <c r="K15" s="63"/>
      <c r="L15" s="63"/>
      <c r="M15" s="317"/>
      <c r="N15" s="31">
        <v>275</v>
      </c>
      <c r="O15" s="63" t="s">
        <v>137</v>
      </c>
      <c r="P15" s="25"/>
      <c r="Q15" s="25">
        <v>180</v>
      </c>
      <c r="R15" s="25">
        <f>Q15-P15</f>
        <v>180</v>
      </c>
      <c r="S15" s="487"/>
    </row>
    <row r="16" spans="1:19" ht="15.6" x14ac:dyDescent="0.25">
      <c r="A16" s="304">
        <v>4</v>
      </c>
      <c r="B16" s="295">
        <v>3219</v>
      </c>
      <c r="C16" s="304" t="s">
        <v>138</v>
      </c>
      <c r="D16" s="304" t="s">
        <v>58</v>
      </c>
      <c r="E16" s="304" t="s">
        <v>24</v>
      </c>
      <c r="F16" s="304" t="s">
        <v>124</v>
      </c>
      <c r="G16" s="304" t="s">
        <v>59</v>
      </c>
      <c r="H16" s="305" t="s">
        <v>139</v>
      </c>
      <c r="I16" s="304" t="s">
        <v>140</v>
      </c>
      <c r="J16" s="25"/>
      <c r="K16" s="63">
        <v>0.20833333333333301</v>
      </c>
      <c r="L16" s="63">
        <v>0.25</v>
      </c>
      <c r="M16" s="317"/>
      <c r="N16" s="323">
        <v>255</v>
      </c>
      <c r="O16" s="317" t="s">
        <v>141</v>
      </c>
      <c r="P16" s="25">
        <v>15</v>
      </c>
      <c r="Q16" s="304">
        <v>240</v>
      </c>
      <c r="R16" s="304">
        <f>Q16-SUM(P16:P18)</f>
        <v>195</v>
      </c>
      <c r="S16" s="487"/>
    </row>
    <row r="17" spans="1:19" ht="15.6" x14ac:dyDescent="0.25">
      <c r="A17" s="304"/>
      <c r="B17" s="295"/>
      <c r="C17" s="304"/>
      <c r="D17" s="304"/>
      <c r="E17" s="304"/>
      <c r="F17" s="304"/>
      <c r="G17" s="304"/>
      <c r="H17" s="316"/>
      <c r="I17" s="304"/>
      <c r="J17" s="25"/>
      <c r="K17" s="63">
        <v>0.22916666666666699</v>
      </c>
      <c r="L17" s="63">
        <v>0.25</v>
      </c>
      <c r="M17" s="317"/>
      <c r="N17" s="323"/>
      <c r="O17" s="317"/>
      <c r="P17" s="25">
        <v>15</v>
      </c>
      <c r="Q17" s="304"/>
      <c r="R17" s="304"/>
      <c r="S17" s="487"/>
    </row>
    <row r="18" spans="1:19" ht="15.6" x14ac:dyDescent="0.25">
      <c r="A18" s="304"/>
      <c r="B18" s="295"/>
      <c r="C18" s="304"/>
      <c r="D18" s="304"/>
      <c r="E18" s="304"/>
      <c r="F18" s="304"/>
      <c r="G18" s="304"/>
      <c r="H18" s="316"/>
      <c r="I18" s="72"/>
      <c r="J18" s="25"/>
      <c r="K18" s="63">
        <v>0.13888888888888901</v>
      </c>
      <c r="L18" s="63">
        <v>0.625</v>
      </c>
      <c r="M18" s="317"/>
      <c r="N18" s="323"/>
      <c r="O18" s="317"/>
      <c r="P18" s="25">
        <v>15</v>
      </c>
      <c r="Q18" s="304"/>
      <c r="R18" s="304"/>
      <c r="S18" s="487"/>
    </row>
    <row r="19" spans="1:19" ht="43.5" customHeight="1" x14ac:dyDescent="0.25">
      <c r="A19" s="304">
        <v>5</v>
      </c>
      <c r="B19" s="295">
        <v>3861</v>
      </c>
      <c r="C19" s="304" t="s">
        <v>142</v>
      </c>
      <c r="D19" s="304" t="s">
        <v>143</v>
      </c>
      <c r="E19" s="304" t="s">
        <v>24</v>
      </c>
      <c r="F19" s="304" t="s">
        <v>124</v>
      </c>
      <c r="G19" s="304" t="s">
        <v>144</v>
      </c>
      <c r="H19" s="305" t="s">
        <v>145</v>
      </c>
      <c r="I19" s="304" t="s">
        <v>146</v>
      </c>
      <c r="J19" s="304" t="s">
        <v>32</v>
      </c>
      <c r="K19" s="317">
        <v>0.16666666666666699</v>
      </c>
      <c r="L19" s="317">
        <v>0.16666666666666699</v>
      </c>
      <c r="M19" s="317"/>
      <c r="N19" s="323">
        <v>382</v>
      </c>
      <c r="O19" s="317" t="s">
        <v>147</v>
      </c>
      <c r="P19" s="304">
        <v>30</v>
      </c>
      <c r="Q19" s="304">
        <v>90</v>
      </c>
      <c r="R19" s="304">
        <f>Q19-SUM(P19)</f>
        <v>60</v>
      </c>
      <c r="S19" s="487"/>
    </row>
    <row r="20" spans="1:19" x14ac:dyDescent="0.25">
      <c r="A20" s="304"/>
      <c r="B20" s="295"/>
      <c r="C20" s="304"/>
      <c r="D20" s="304"/>
      <c r="E20" s="304"/>
      <c r="F20" s="304"/>
      <c r="G20" s="304"/>
      <c r="H20" s="316"/>
      <c r="I20" s="304"/>
      <c r="J20" s="304"/>
      <c r="K20" s="317"/>
      <c r="L20" s="317"/>
      <c r="M20" s="317"/>
      <c r="N20" s="323"/>
      <c r="O20" s="317"/>
      <c r="P20" s="304"/>
      <c r="Q20" s="304"/>
      <c r="R20" s="304"/>
      <c r="S20" s="487"/>
    </row>
    <row r="21" spans="1:19" ht="78" x14ac:dyDescent="0.25">
      <c r="A21" s="25">
        <v>6</v>
      </c>
      <c r="B21" s="74">
        <v>3054</v>
      </c>
      <c r="C21" s="25" t="s">
        <v>148</v>
      </c>
      <c r="D21" s="25" t="s">
        <v>46</v>
      </c>
      <c r="E21" s="25" t="s">
        <v>24</v>
      </c>
      <c r="F21" s="25" t="s">
        <v>124</v>
      </c>
      <c r="G21" s="25" t="s">
        <v>47</v>
      </c>
      <c r="H21" s="59" t="s">
        <v>131</v>
      </c>
      <c r="I21" s="25"/>
      <c r="J21" s="25"/>
      <c r="K21" s="63"/>
      <c r="L21" s="63"/>
      <c r="M21" s="317"/>
      <c r="N21" s="31">
        <v>295</v>
      </c>
      <c r="O21" s="63" t="s">
        <v>132</v>
      </c>
      <c r="P21" s="25"/>
      <c r="Q21" s="25">
        <v>90</v>
      </c>
      <c r="R21" s="25">
        <f>Q21-COUNTA(P21)</f>
        <v>90</v>
      </c>
      <c r="S21" s="487"/>
    </row>
    <row r="22" spans="1:19" ht="78" x14ac:dyDescent="0.25">
      <c r="A22" s="25">
        <v>7</v>
      </c>
      <c r="B22" s="74">
        <v>3202</v>
      </c>
      <c r="C22" s="25" t="s">
        <v>149</v>
      </c>
      <c r="D22" s="25" t="s">
        <v>58</v>
      </c>
      <c r="E22" s="25" t="s">
        <v>24</v>
      </c>
      <c r="F22" s="25" t="s">
        <v>124</v>
      </c>
      <c r="G22" s="25" t="s">
        <v>58</v>
      </c>
      <c r="H22" s="59" t="s">
        <v>150</v>
      </c>
      <c r="I22" s="25"/>
      <c r="J22" s="25"/>
      <c r="K22" s="63"/>
      <c r="L22" s="63"/>
      <c r="M22" s="317"/>
      <c r="N22" s="31">
        <v>294</v>
      </c>
      <c r="O22" s="63" t="s">
        <v>132</v>
      </c>
      <c r="P22" s="25"/>
      <c r="Q22" s="25">
        <v>60</v>
      </c>
      <c r="R22" s="25">
        <f>Q22-COUNTA(P22)</f>
        <v>60</v>
      </c>
      <c r="S22" s="487"/>
    </row>
    <row r="23" spans="1:19" ht="49.5" customHeight="1" x14ac:dyDescent="0.25">
      <c r="A23" s="305">
        <v>8</v>
      </c>
      <c r="B23" s="307">
        <v>3743</v>
      </c>
      <c r="C23" s="309" t="s">
        <v>514</v>
      </c>
      <c r="D23" s="311" t="s">
        <v>58</v>
      </c>
      <c r="E23" s="311" t="s">
        <v>24</v>
      </c>
      <c r="F23" s="305" t="s">
        <v>124</v>
      </c>
      <c r="G23" s="312" t="s">
        <v>151</v>
      </c>
      <c r="H23" s="311" t="s">
        <v>152</v>
      </c>
      <c r="I23" s="305" t="s">
        <v>61</v>
      </c>
      <c r="J23" s="305"/>
      <c r="K23" s="318">
        <v>0.20833333333333301</v>
      </c>
      <c r="L23" s="318">
        <v>0.17013888888888901</v>
      </c>
      <c r="M23" s="317"/>
      <c r="N23" s="324">
        <v>294</v>
      </c>
      <c r="O23" s="318" t="s">
        <v>132</v>
      </c>
      <c r="P23" s="305">
        <v>15</v>
      </c>
      <c r="Q23" s="311">
        <v>120</v>
      </c>
      <c r="R23" s="305">
        <f>Q23-SUM(P23)</f>
        <v>105</v>
      </c>
      <c r="S23" s="487"/>
    </row>
    <row r="24" spans="1:19" ht="46.2" customHeight="1" x14ac:dyDescent="0.25">
      <c r="A24" s="306"/>
      <c r="B24" s="308"/>
      <c r="C24" s="310"/>
      <c r="D24" s="310"/>
      <c r="E24" s="310"/>
      <c r="F24" s="306"/>
      <c r="G24" s="313"/>
      <c r="H24" s="310"/>
      <c r="I24" s="306"/>
      <c r="J24" s="306"/>
      <c r="K24" s="319"/>
      <c r="L24" s="319"/>
      <c r="M24" s="317"/>
      <c r="N24" s="325"/>
      <c r="O24" s="319"/>
      <c r="P24" s="306"/>
      <c r="Q24" s="310"/>
      <c r="R24" s="306"/>
      <c r="S24" s="487"/>
    </row>
    <row r="25" spans="1:19" s="82" customFormat="1" ht="78" x14ac:dyDescent="0.25">
      <c r="A25" s="60">
        <v>9</v>
      </c>
      <c r="B25" s="61">
        <v>2256</v>
      </c>
      <c r="C25" s="73" t="s">
        <v>153</v>
      </c>
      <c r="D25" s="73" t="s">
        <v>58</v>
      </c>
      <c r="E25" s="73" t="s">
        <v>24</v>
      </c>
      <c r="F25" s="74" t="s">
        <v>124</v>
      </c>
      <c r="G25" s="60" t="s">
        <v>63</v>
      </c>
      <c r="H25" s="73" t="s">
        <v>154</v>
      </c>
      <c r="I25" s="60"/>
      <c r="J25" s="60"/>
      <c r="K25" s="64"/>
      <c r="L25" s="64"/>
      <c r="M25" s="320"/>
      <c r="N25" s="61">
        <v>294</v>
      </c>
      <c r="O25" s="132" t="s">
        <v>132</v>
      </c>
      <c r="P25" s="60"/>
      <c r="Q25" s="61">
        <v>120</v>
      </c>
      <c r="R25" s="60"/>
      <c r="S25" s="488"/>
    </row>
    <row r="26" spans="1:19" ht="46.8" x14ac:dyDescent="0.25">
      <c r="A26" s="25">
        <v>10</v>
      </c>
      <c r="B26" s="25">
        <v>583</v>
      </c>
      <c r="C26" s="62" t="s">
        <v>155</v>
      </c>
      <c r="D26" s="62" t="s">
        <v>76</v>
      </c>
      <c r="E26" s="62" t="s">
        <v>24</v>
      </c>
      <c r="F26" s="25" t="s">
        <v>124</v>
      </c>
      <c r="G26" s="62" t="s">
        <v>104</v>
      </c>
      <c r="H26" s="62" t="s">
        <v>156</v>
      </c>
      <c r="I26" s="25"/>
      <c r="J26" s="25"/>
      <c r="K26" s="63"/>
      <c r="L26" s="63"/>
      <c r="M26" s="317"/>
      <c r="N26" s="31">
        <v>245</v>
      </c>
      <c r="O26" s="63" t="s">
        <v>137</v>
      </c>
      <c r="P26" s="25"/>
      <c r="Q26" s="62">
        <v>60</v>
      </c>
      <c r="R26" s="25">
        <f>Q26-COUNTA(P26)</f>
        <v>60</v>
      </c>
      <c r="S26" s="487"/>
    </row>
    <row r="27" spans="1:19" ht="46.8" x14ac:dyDescent="0.25">
      <c r="A27" s="25">
        <v>11</v>
      </c>
      <c r="B27" s="25">
        <v>592</v>
      </c>
      <c r="C27" s="62" t="s">
        <v>157</v>
      </c>
      <c r="D27" s="62" t="s">
        <v>76</v>
      </c>
      <c r="E27" s="62" t="s">
        <v>24</v>
      </c>
      <c r="F27" s="25" t="s">
        <v>124</v>
      </c>
      <c r="G27" s="62" t="s">
        <v>114</v>
      </c>
      <c r="H27" s="62" t="s">
        <v>158</v>
      </c>
      <c r="I27" s="25"/>
      <c r="J27" s="25"/>
      <c r="K27" s="63"/>
      <c r="L27" s="63"/>
      <c r="M27" s="317"/>
      <c r="N27" s="31">
        <v>245</v>
      </c>
      <c r="O27" s="63" t="s">
        <v>137</v>
      </c>
      <c r="P27" s="25"/>
      <c r="Q27" s="62">
        <v>60</v>
      </c>
      <c r="R27" s="25">
        <f>Q27-COUNTA(P27)</f>
        <v>60</v>
      </c>
      <c r="S27" s="487"/>
    </row>
    <row r="28" spans="1:19" ht="46.8" x14ac:dyDescent="0.25">
      <c r="A28" s="25">
        <v>12</v>
      </c>
      <c r="B28" s="25">
        <v>601</v>
      </c>
      <c r="C28" s="62" t="s">
        <v>159</v>
      </c>
      <c r="D28" s="62" t="s">
        <v>76</v>
      </c>
      <c r="E28" s="62" t="s">
        <v>24</v>
      </c>
      <c r="F28" s="25" t="s">
        <v>124</v>
      </c>
      <c r="G28" s="62" t="s">
        <v>117</v>
      </c>
      <c r="H28" s="62" t="s">
        <v>160</v>
      </c>
      <c r="I28" s="25"/>
      <c r="J28" s="25"/>
      <c r="K28" s="63"/>
      <c r="L28" s="63"/>
      <c r="M28" s="317"/>
      <c r="N28" s="31">
        <v>240</v>
      </c>
      <c r="O28" s="63" t="s">
        <v>161</v>
      </c>
      <c r="P28" s="25"/>
      <c r="Q28" s="62">
        <v>60</v>
      </c>
      <c r="R28" s="25">
        <f>Q28-COUNTA(P28)</f>
        <v>60</v>
      </c>
      <c r="S28" s="487"/>
    </row>
    <row r="29" spans="1:19" ht="31.2" x14ac:dyDescent="0.25">
      <c r="A29" s="25">
        <v>13</v>
      </c>
      <c r="B29" s="25">
        <v>651</v>
      </c>
      <c r="C29" s="62" t="s">
        <v>162</v>
      </c>
      <c r="D29" s="62" t="s">
        <v>120</v>
      </c>
      <c r="E29" s="62" t="s">
        <v>24</v>
      </c>
      <c r="F29" s="25" t="s">
        <v>124</v>
      </c>
      <c r="G29" s="62" t="s">
        <v>120</v>
      </c>
      <c r="H29" s="62" t="s">
        <v>163</v>
      </c>
      <c r="I29" s="25"/>
      <c r="J29" s="25"/>
      <c r="K29" s="63"/>
      <c r="L29" s="63"/>
      <c r="M29" s="317"/>
      <c r="N29" s="31">
        <v>144</v>
      </c>
      <c r="O29" s="63" t="s">
        <v>164</v>
      </c>
      <c r="P29" s="25"/>
      <c r="Q29" s="62">
        <v>30</v>
      </c>
      <c r="R29" s="25">
        <f>Q29-COUNTA(P29)</f>
        <v>30</v>
      </c>
      <c r="S29" s="487"/>
    </row>
    <row r="30" spans="1:19" ht="17.399999999999999" x14ac:dyDescent="0.3">
      <c r="A30" s="303" t="s">
        <v>432</v>
      </c>
      <c r="B30" s="303"/>
      <c r="C30" s="303"/>
      <c r="D30" s="303"/>
      <c r="E30" s="303"/>
      <c r="F30" s="303"/>
      <c r="G30" s="303"/>
      <c r="H30" s="38"/>
      <c r="I30" s="40">
        <f>SUMPRODUCT((I7:I29&lt;&gt;"")/COUNTIF(I7:I29,I7:I29&amp;""))</f>
        <v>7</v>
      </c>
      <c r="J30" s="40">
        <f>COUNTA(J7:J29)</f>
        <v>3</v>
      </c>
      <c r="K30" s="40"/>
      <c r="L30" s="40"/>
      <c r="M30" s="40"/>
      <c r="N30" s="41"/>
      <c r="O30" s="40"/>
      <c r="P30" s="40">
        <f>SUM(P7:P29)</f>
        <v>176</v>
      </c>
      <c r="Q30" s="40">
        <f>SUM(Q7:Q29)</f>
        <v>1440</v>
      </c>
      <c r="R30" s="40">
        <f>SUM(R7:R29)</f>
        <v>1144</v>
      </c>
      <c r="S30" s="487"/>
    </row>
  </sheetData>
  <autoFilter ref="A5:R30" xr:uid="{00000000-0009-0000-0000-000002000000}">
    <filterColumn colId="3" showButton="0"/>
    <filterColumn colId="5" showButton="0"/>
    <filterColumn colId="10" showButton="0"/>
  </autoFilter>
  <mergeCells count="100">
    <mergeCell ref="S5:S6"/>
    <mergeCell ref="S7:S8"/>
    <mergeCell ref="S9:S10"/>
    <mergeCell ref="R7:R11"/>
    <mergeCell ref="R12:R14"/>
    <mergeCell ref="R16:R18"/>
    <mergeCell ref="R19:R20"/>
    <mergeCell ref="R23:R24"/>
    <mergeCell ref="P9:P10"/>
    <mergeCell ref="P19:P20"/>
    <mergeCell ref="P23:P24"/>
    <mergeCell ref="Q5:Q6"/>
    <mergeCell ref="Q7:Q11"/>
    <mergeCell ref="Q12:Q14"/>
    <mergeCell ref="Q16:Q18"/>
    <mergeCell ref="Q19:Q20"/>
    <mergeCell ref="Q23:Q24"/>
    <mergeCell ref="O7:O11"/>
    <mergeCell ref="O12:O14"/>
    <mergeCell ref="O16:O18"/>
    <mergeCell ref="O19:O20"/>
    <mergeCell ref="O23:O24"/>
    <mergeCell ref="N7:N11"/>
    <mergeCell ref="N12:N14"/>
    <mergeCell ref="N16:N18"/>
    <mergeCell ref="N19:N20"/>
    <mergeCell ref="N23:N24"/>
    <mergeCell ref="L9:L10"/>
    <mergeCell ref="L19:L20"/>
    <mergeCell ref="L23:L24"/>
    <mergeCell ref="M5:M6"/>
    <mergeCell ref="M7:M29"/>
    <mergeCell ref="J7:J8"/>
    <mergeCell ref="J9:J10"/>
    <mergeCell ref="J19:J20"/>
    <mergeCell ref="J23:J24"/>
    <mergeCell ref="K9:K10"/>
    <mergeCell ref="K19:K20"/>
    <mergeCell ref="K23:K24"/>
    <mergeCell ref="I7:I8"/>
    <mergeCell ref="I9:I10"/>
    <mergeCell ref="I16:I17"/>
    <mergeCell ref="I19:I20"/>
    <mergeCell ref="I23:I24"/>
    <mergeCell ref="H7:H11"/>
    <mergeCell ref="H12:H14"/>
    <mergeCell ref="H16:H18"/>
    <mergeCell ref="H19:H20"/>
    <mergeCell ref="H23:H24"/>
    <mergeCell ref="G7:G11"/>
    <mergeCell ref="G12:G14"/>
    <mergeCell ref="G16:G18"/>
    <mergeCell ref="G19:G20"/>
    <mergeCell ref="G23:G24"/>
    <mergeCell ref="F7:F11"/>
    <mergeCell ref="F12:F14"/>
    <mergeCell ref="F16:F18"/>
    <mergeCell ref="F19:F20"/>
    <mergeCell ref="F23:F24"/>
    <mergeCell ref="E7:E11"/>
    <mergeCell ref="E12:E14"/>
    <mergeCell ref="E16:E18"/>
    <mergeCell ref="E19:E20"/>
    <mergeCell ref="E23:E24"/>
    <mergeCell ref="C16:C18"/>
    <mergeCell ref="C19:C20"/>
    <mergeCell ref="C23:C24"/>
    <mergeCell ref="D7:D11"/>
    <mergeCell ref="D12:D14"/>
    <mergeCell ref="D16:D18"/>
    <mergeCell ref="D19:D20"/>
    <mergeCell ref="D23:D24"/>
    <mergeCell ref="A30:G30"/>
    <mergeCell ref="A5:A6"/>
    <mergeCell ref="A7:A11"/>
    <mergeCell ref="A12:A14"/>
    <mergeCell ref="A16:A18"/>
    <mergeCell ref="A19:A20"/>
    <mergeCell ref="A23:A24"/>
    <mergeCell ref="B5:B6"/>
    <mergeCell ref="B7:B11"/>
    <mergeCell ref="B12:B14"/>
    <mergeCell ref="B16:B18"/>
    <mergeCell ref="B19:B20"/>
    <mergeCell ref="B23:B24"/>
    <mergeCell ref="C5:C6"/>
    <mergeCell ref="C7:C11"/>
    <mergeCell ref="C12:C14"/>
    <mergeCell ref="A2:R2"/>
    <mergeCell ref="A3:R3"/>
    <mergeCell ref="D5:E5"/>
    <mergeCell ref="F5:G5"/>
    <mergeCell ref="K5:L5"/>
    <mergeCell ref="H5:H6"/>
    <mergeCell ref="I5:I6"/>
    <mergeCell ref="J5:J6"/>
    <mergeCell ref="N5:N6"/>
    <mergeCell ref="O5:O6"/>
    <mergeCell ref="P5:P6"/>
    <mergeCell ref="R5:R6"/>
  </mergeCells>
  <pageMargins left="0.179166666666667" right="0.16875000000000001" top="0.235416666666667" bottom="0.235416666666667" header="0.196527777777778" footer="0.118055555555556"/>
  <pageSetup paperSize="9" scale="3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32"/>
  <sheetViews>
    <sheetView zoomScale="55" zoomScaleNormal="55" workbookViewId="0">
      <selection activeCell="S19" sqref="S19"/>
    </sheetView>
  </sheetViews>
  <sheetFormatPr defaultColWidth="9" defaultRowHeight="13.8" x14ac:dyDescent="0.25"/>
  <cols>
    <col min="1" max="2" width="9" style="267"/>
    <col min="3" max="3" width="10.3984375" style="267" customWidth="1"/>
    <col min="4" max="4" width="11.3984375" style="267" customWidth="1"/>
    <col min="5" max="5" width="10.09765625" style="267" customWidth="1"/>
    <col min="6" max="6" width="10.3984375" style="267" customWidth="1"/>
    <col min="7" max="7" width="9.3984375" style="267" customWidth="1"/>
    <col min="8" max="8" width="27.3984375" style="267" customWidth="1"/>
    <col min="9" max="9" width="23.8984375" style="267" customWidth="1"/>
    <col min="10" max="10" width="7.3984375" style="267" customWidth="1"/>
    <col min="11" max="13" width="9" style="280"/>
    <col min="14" max="14" width="9" style="281"/>
    <col min="15" max="15" width="9" style="280"/>
    <col min="16" max="16" width="8.3984375" style="267" customWidth="1"/>
    <col min="17" max="16384" width="9" style="267"/>
  </cols>
  <sheetData>
    <row r="2" spans="1:19" ht="17.399999999999999" x14ac:dyDescent="0.3">
      <c r="A2" s="332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</row>
    <row r="3" spans="1:19" ht="17.399999999999999" x14ac:dyDescent="0.3">
      <c r="A3" s="332" t="s">
        <v>445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</row>
    <row r="5" spans="1:19" ht="54" customHeight="1" x14ac:dyDescent="0.25">
      <c r="A5" s="333" t="s">
        <v>2</v>
      </c>
      <c r="B5" s="333" t="s">
        <v>3</v>
      </c>
      <c r="C5" s="333" t="s">
        <v>4</v>
      </c>
      <c r="D5" s="333" t="s">
        <v>433</v>
      </c>
      <c r="E5" s="333"/>
      <c r="F5" s="333" t="s">
        <v>434</v>
      </c>
      <c r="G5" s="333"/>
      <c r="H5" s="338" t="s">
        <v>441</v>
      </c>
      <c r="I5" s="333" t="s">
        <v>10</v>
      </c>
      <c r="J5" s="333" t="s">
        <v>11</v>
      </c>
      <c r="K5" s="333" t="s">
        <v>435</v>
      </c>
      <c r="L5" s="333"/>
      <c r="M5" s="338" t="s">
        <v>446</v>
      </c>
      <c r="N5" s="334" t="s">
        <v>14</v>
      </c>
      <c r="O5" s="338" t="s">
        <v>15</v>
      </c>
      <c r="P5" s="333" t="s">
        <v>16</v>
      </c>
      <c r="Q5" s="333" t="s">
        <v>17</v>
      </c>
      <c r="R5" s="333" t="s">
        <v>18</v>
      </c>
      <c r="S5" s="336" t="s">
        <v>573</v>
      </c>
    </row>
    <row r="6" spans="1:19" ht="55.95" customHeight="1" x14ac:dyDescent="0.25">
      <c r="A6" s="333"/>
      <c r="B6" s="333"/>
      <c r="C6" s="333"/>
      <c r="D6" s="268" t="s">
        <v>5</v>
      </c>
      <c r="E6" s="268" t="s">
        <v>6</v>
      </c>
      <c r="F6" s="268" t="s">
        <v>12</v>
      </c>
      <c r="G6" s="268" t="s">
        <v>447</v>
      </c>
      <c r="H6" s="339"/>
      <c r="I6" s="333"/>
      <c r="J6" s="333"/>
      <c r="K6" s="269" t="s">
        <v>12</v>
      </c>
      <c r="L6" s="269" t="s">
        <v>448</v>
      </c>
      <c r="M6" s="339"/>
      <c r="N6" s="335"/>
      <c r="O6" s="339"/>
      <c r="P6" s="333"/>
      <c r="Q6" s="333"/>
      <c r="R6" s="333"/>
      <c r="S6" s="336"/>
    </row>
    <row r="7" spans="1:19" x14ac:dyDescent="0.25">
      <c r="A7" s="336">
        <v>1</v>
      </c>
      <c r="B7" s="336">
        <v>2872</v>
      </c>
      <c r="C7" s="336" t="s">
        <v>165</v>
      </c>
      <c r="D7" s="336" t="s">
        <v>28</v>
      </c>
      <c r="E7" s="336" t="s">
        <v>24</v>
      </c>
      <c r="F7" s="336" t="s">
        <v>29</v>
      </c>
      <c r="G7" s="336" t="s">
        <v>166</v>
      </c>
      <c r="H7" s="336" t="s">
        <v>167</v>
      </c>
      <c r="I7" s="342" t="s">
        <v>168</v>
      </c>
      <c r="J7" s="336" t="s">
        <v>32</v>
      </c>
      <c r="K7" s="344" t="s">
        <v>483</v>
      </c>
      <c r="L7" s="346" t="s">
        <v>169</v>
      </c>
      <c r="M7" s="336" t="s">
        <v>170</v>
      </c>
      <c r="N7" s="349">
        <v>246</v>
      </c>
      <c r="O7" s="336" t="s">
        <v>141</v>
      </c>
      <c r="P7" s="336">
        <v>120</v>
      </c>
      <c r="Q7" s="336">
        <v>480</v>
      </c>
      <c r="R7" s="336">
        <f>Q7-SUM(P7:P15)</f>
        <v>270</v>
      </c>
      <c r="S7" s="490"/>
    </row>
    <row r="8" spans="1:19" x14ac:dyDescent="0.25">
      <c r="A8" s="336"/>
      <c r="B8" s="336"/>
      <c r="C8" s="336"/>
      <c r="D8" s="336"/>
      <c r="E8" s="336"/>
      <c r="F8" s="336"/>
      <c r="G8" s="336"/>
      <c r="H8" s="336"/>
      <c r="I8" s="342"/>
      <c r="J8" s="336"/>
      <c r="K8" s="344"/>
      <c r="L8" s="344"/>
      <c r="M8" s="336"/>
      <c r="N8" s="349"/>
      <c r="O8" s="336"/>
      <c r="P8" s="336"/>
      <c r="Q8" s="336"/>
      <c r="R8" s="336"/>
      <c r="S8" s="491"/>
    </row>
    <row r="9" spans="1:19" x14ac:dyDescent="0.25">
      <c r="A9" s="336"/>
      <c r="B9" s="336"/>
      <c r="C9" s="336"/>
      <c r="D9" s="336"/>
      <c r="E9" s="336"/>
      <c r="F9" s="336"/>
      <c r="G9" s="336"/>
      <c r="H9" s="336"/>
      <c r="I9" s="342"/>
      <c r="J9" s="336"/>
      <c r="K9" s="344"/>
      <c r="L9" s="344"/>
      <c r="M9" s="336"/>
      <c r="N9" s="349"/>
      <c r="O9" s="336"/>
      <c r="P9" s="336"/>
      <c r="Q9" s="336"/>
      <c r="R9" s="336"/>
      <c r="S9" s="491"/>
    </row>
    <row r="10" spans="1:19" x14ac:dyDescent="0.25">
      <c r="A10" s="336"/>
      <c r="B10" s="336"/>
      <c r="C10" s="336"/>
      <c r="D10" s="336"/>
      <c r="E10" s="336"/>
      <c r="F10" s="336"/>
      <c r="G10" s="336"/>
      <c r="H10" s="336"/>
      <c r="I10" s="342"/>
      <c r="J10" s="336"/>
      <c r="K10" s="344"/>
      <c r="L10" s="344"/>
      <c r="M10" s="336"/>
      <c r="N10" s="349"/>
      <c r="O10" s="336"/>
      <c r="P10" s="336"/>
      <c r="Q10" s="336"/>
      <c r="R10" s="336"/>
      <c r="S10" s="491"/>
    </row>
    <row r="11" spans="1:19" x14ac:dyDescent="0.25">
      <c r="A11" s="336"/>
      <c r="B11" s="336"/>
      <c r="C11" s="336"/>
      <c r="D11" s="336"/>
      <c r="E11" s="336"/>
      <c r="F11" s="336"/>
      <c r="G11" s="336"/>
      <c r="H11" s="336"/>
      <c r="I11" s="342"/>
      <c r="J11" s="336"/>
      <c r="K11" s="344"/>
      <c r="L11" s="344"/>
      <c r="M11" s="336"/>
      <c r="N11" s="349"/>
      <c r="O11" s="336"/>
      <c r="P11" s="336"/>
      <c r="Q11" s="336"/>
      <c r="R11" s="336"/>
      <c r="S11" s="491"/>
    </row>
    <row r="12" spans="1:19" x14ac:dyDescent="0.25">
      <c r="A12" s="336"/>
      <c r="B12" s="336"/>
      <c r="C12" s="336"/>
      <c r="D12" s="336"/>
      <c r="E12" s="336"/>
      <c r="F12" s="336"/>
      <c r="G12" s="336"/>
      <c r="H12" s="336"/>
      <c r="I12" s="343"/>
      <c r="J12" s="326"/>
      <c r="K12" s="345"/>
      <c r="L12" s="345"/>
      <c r="M12" s="336"/>
      <c r="N12" s="349"/>
      <c r="O12" s="336"/>
      <c r="P12" s="326"/>
      <c r="Q12" s="336"/>
      <c r="R12" s="336"/>
      <c r="S12" s="492"/>
    </row>
    <row r="13" spans="1:19" x14ac:dyDescent="0.25">
      <c r="A13" s="336"/>
      <c r="B13" s="336"/>
      <c r="C13" s="336"/>
      <c r="D13" s="336"/>
      <c r="E13" s="336"/>
      <c r="F13" s="336"/>
      <c r="G13" s="336"/>
      <c r="H13" s="340"/>
      <c r="I13" s="250" t="s">
        <v>171</v>
      </c>
      <c r="J13" s="249" t="s">
        <v>32</v>
      </c>
      <c r="K13" s="253">
        <v>0.29166666666666702</v>
      </c>
      <c r="L13" s="253">
        <v>0.5625</v>
      </c>
      <c r="M13" s="348"/>
      <c r="N13" s="349"/>
      <c r="O13" s="340"/>
      <c r="P13" s="249">
        <v>30</v>
      </c>
      <c r="Q13" s="348"/>
      <c r="R13" s="336"/>
      <c r="S13" s="489"/>
    </row>
    <row r="14" spans="1:19" x14ac:dyDescent="0.25">
      <c r="A14" s="336"/>
      <c r="B14" s="336"/>
      <c r="C14" s="336"/>
      <c r="D14" s="336"/>
      <c r="E14" s="336"/>
      <c r="F14" s="336"/>
      <c r="G14" s="336"/>
      <c r="H14" s="336"/>
      <c r="I14" s="203" t="s">
        <v>35</v>
      </c>
      <c r="J14" s="270"/>
      <c r="K14" s="271">
        <v>0.52083333333333337</v>
      </c>
      <c r="L14" s="271">
        <v>0.22916666666666666</v>
      </c>
      <c r="M14" s="336"/>
      <c r="N14" s="349"/>
      <c r="O14" s="336"/>
      <c r="P14" s="270">
        <v>30</v>
      </c>
      <c r="Q14" s="336"/>
      <c r="R14" s="336"/>
      <c r="S14" s="489"/>
    </row>
    <row r="15" spans="1:19" x14ac:dyDescent="0.25">
      <c r="A15" s="336"/>
      <c r="B15" s="336"/>
      <c r="C15" s="336"/>
      <c r="D15" s="336"/>
      <c r="E15" s="336"/>
      <c r="F15" s="336"/>
      <c r="G15" s="336"/>
      <c r="H15" s="336"/>
      <c r="I15" s="250" t="s">
        <v>37</v>
      </c>
      <c r="J15" s="249" t="s">
        <v>32</v>
      </c>
      <c r="K15" s="253">
        <v>0.625</v>
      </c>
      <c r="L15" s="253">
        <v>0.4375</v>
      </c>
      <c r="M15" s="336"/>
      <c r="N15" s="349"/>
      <c r="O15" s="336"/>
      <c r="P15" s="249">
        <v>30</v>
      </c>
      <c r="Q15" s="336"/>
      <c r="R15" s="336"/>
      <c r="S15" s="489"/>
    </row>
    <row r="16" spans="1:19" ht="57.75" customHeight="1" x14ac:dyDescent="0.25">
      <c r="A16" s="249">
        <v>2</v>
      </c>
      <c r="B16" s="249">
        <v>2875</v>
      </c>
      <c r="C16" s="249" t="s">
        <v>172</v>
      </c>
      <c r="D16" s="249" t="s">
        <v>28</v>
      </c>
      <c r="E16" s="249" t="s">
        <v>24</v>
      </c>
      <c r="F16" s="249" t="s">
        <v>173</v>
      </c>
      <c r="G16" s="249" t="s">
        <v>166</v>
      </c>
      <c r="H16" s="272" t="s">
        <v>174</v>
      </c>
      <c r="I16" s="250" t="s">
        <v>508</v>
      </c>
      <c r="J16" s="249" t="s">
        <v>32</v>
      </c>
      <c r="K16" s="254">
        <v>0.875</v>
      </c>
      <c r="L16" s="254">
        <v>0.45833333333333331</v>
      </c>
      <c r="M16" s="336"/>
      <c r="N16" s="273">
        <v>231</v>
      </c>
      <c r="O16" s="249" t="s">
        <v>161</v>
      </c>
      <c r="P16" s="249">
        <v>15</v>
      </c>
      <c r="Q16" s="249">
        <v>120</v>
      </c>
      <c r="R16" s="249">
        <f>Q16-P16</f>
        <v>105</v>
      </c>
      <c r="S16" s="489"/>
    </row>
    <row r="17" spans="1:19" ht="82.8" x14ac:dyDescent="0.25">
      <c r="A17" s="249">
        <v>3</v>
      </c>
      <c r="B17" s="249">
        <v>3052</v>
      </c>
      <c r="C17" s="249" t="s">
        <v>175</v>
      </c>
      <c r="D17" s="249" t="s">
        <v>46</v>
      </c>
      <c r="E17" s="249" t="s">
        <v>24</v>
      </c>
      <c r="F17" s="249" t="s">
        <v>47</v>
      </c>
      <c r="G17" s="249" t="s">
        <v>166</v>
      </c>
      <c r="H17" s="272" t="s">
        <v>176</v>
      </c>
      <c r="I17" s="250"/>
      <c r="J17" s="249"/>
      <c r="K17" s="274"/>
      <c r="L17" s="274"/>
      <c r="M17" s="336"/>
      <c r="N17" s="273">
        <v>275</v>
      </c>
      <c r="O17" s="249" t="s">
        <v>132</v>
      </c>
      <c r="P17" s="249"/>
      <c r="Q17" s="249">
        <v>60</v>
      </c>
      <c r="R17" s="249"/>
      <c r="S17" s="489"/>
    </row>
    <row r="18" spans="1:19" ht="21.75" customHeight="1" x14ac:dyDescent="0.25">
      <c r="A18" s="336">
        <v>4</v>
      </c>
      <c r="B18" s="336">
        <v>3056</v>
      </c>
      <c r="C18" s="336" t="s">
        <v>177</v>
      </c>
      <c r="D18" s="336" t="s">
        <v>46</v>
      </c>
      <c r="E18" s="336" t="s">
        <v>24</v>
      </c>
      <c r="F18" s="336" t="s">
        <v>46</v>
      </c>
      <c r="G18" s="336" t="s">
        <v>166</v>
      </c>
      <c r="H18" s="341" t="s">
        <v>178</v>
      </c>
      <c r="I18" s="342" t="s">
        <v>140</v>
      </c>
      <c r="J18" s="336"/>
      <c r="K18" s="346" t="s">
        <v>467</v>
      </c>
      <c r="L18" s="346" t="s">
        <v>500</v>
      </c>
      <c r="M18" s="336"/>
      <c r="N18" s="350">
        <v>280</v>
      </c>
      <c r="O18" s="336" t="s">
        <v>132</v>
      </c>
      <c r="P18" s="249">
        <v>30</v>
      </c>
      <c r="Q18" s="336">
        <v>120</v>
      </c>
      <c r="R18" s="336">
        <f>Q18-SUM(P18:P21)</f>
        <v>30</v>
      </c>
      <c r="S18" s="489"/>
    </row>
    <row r="19" spans="1:19" x14ac:dyDescent="0.25">
      <c r="A19" s="336"/>
      <c r="B19" s="336"/>
      <c r="C19" s="336"/>
      <c r="D19" s="336"/>
      <c r="E19" s="336"/>
      <c r="F19" s="336"/>
      <c r="G19" s="336"/>
      <c r="H19" s="341"/>
      <c r="I19" s="342"/>
      <c r="J19" s="336"/>
      <c r="K19" s="346"/>
      <c r="L19" s="347"/>
      <c r="M19" s="336"/>
      <c r="N19" s="350"/>
      <c r="O19" s="336"/>
      <c r="P19" s="249">
        <v>15</v>
      </c>
      <c r="Q19" s="336"/>
      <c r="R19" s="336"/>
      <c r="S19" s="489"/>
    </row>
    <row r="20" spans="1:19" x14ac:dyDescent="0.25">
      <c r="A20" s="336"/>
      <c r="B20" s="336"/>
      <c r="C20" s="336"/>
      <c r="D20" s="336"/>
      <c r="E20" s="336"/>
      <c r="F20" s="336"/>
      <c r="G20" s="336"/>
      <c r="H20" s="341"/>
      <c r="I20" s="250" t="s">
        <v>200</v>
      </c>
      <c r="J20" s="249"/>
      <c r="K20" s="254">
        <v>0.52083333333333337</v>
      </c>
      <c r="L20" s="275">
        <v>0.35416666666666669</v>
      </c>
      <c r="M20" s="336"/>
      <c r="N20" s="350"/>
      <c r="O20" s="336"/>
      <c r="P20" s="249">
        <v>30</v>
      </c>
      <c r="Q20" s="336"/>
      <c r="R20" s="336"/>
      <c r="S20" s="489"/>
    </row>
    <row r="21" spans="1:19" ht="21" customHeight="1" x14ac:dyDescent="0.25">
      <c r="A21" s="336"/>
      <c r="B21" s="336"/>
      <c r="C21" s="336"/>
      <c r="D21" s="336"/>
      <c r="E21" s="336"/>
      <c r="F21" s="336"/>
      <c r="G21" s="336"/>
      <c r="H21" s="341"/>
      <c r="I21" s="250" t="s">
        <v>35</v>
      </c>
      <c r="J21" s="249"/>
      <c r="K21" s="254">
        <v>0.125</v>
      </c>
      <c r="L21" s="254">
        <v>0.16666666666666699</v>
      </c>
      <c r="M21" s="336"/>
      <c r="N21" s="350"/>
      <c r="O21" s="336"/>
      <c r="P21" s="249">
        <v>15</v>
      </c>
      <c r="Q21" s="336"/>
      <c r="R21" s="336"/>
      <c r="S21" s="489"/>
    </row>
    <row r="22" spans="1:19" ht="14.25" customHeight="1" x14ac:dyDescent="0.25">
      <c r="A22" s="336">
        <v>5</v>
      </c>
      <c r="B22" s="336">
        <v>3217</v>
      </c>
      <c r="C22" s="336" t="s">
        <v>179</v>
      </c>
      <c r="D22" s="336" t="s">
        <v>58</v>
      </c>
      <c r="E22" s="336" t="s">
        <v>24</v>
      </c>
      <c r="F22" s="336" t="s">
        <v>59</v>
      </c>
      <c r="G22" s="336" t="s">
        <v>166</v>
      </c>
      <c r="H22" s="341" t="s">
        <v>180</v>
      </c>
      <c r="I22" s="251" t="s">
        <v>35</v>
      </c>
      <c r="J22" s="252"/>
      <c r="K22" s="254">
        <v>0.70833333333333337</v>
      </c>
      <c r="L22" s="254">
        <v>0.33333333333333331</v>
      </c>
      <c r="M22" s="336"/>
      <c r="N22" s="350">
        <v>230</v>
      </c>
      <c r="O22" s="336" t="s">
        <v>161</v>
      </c>
      <c r="P22" s="249">
        <v>30</v>
      </c>
      <c r="Q22" s="336">
        <v>240</v>
      </c>
      <c r="R22" s="336">
        <f>Q22-SUM(P22:P24)</f>
        <v>180</v>
      </c>
      <c r="S22" s="489"/>
    </row>
    <row r="23" spans="1:19" ht="14.25" customHeight="1" x14ac:dyDescent="0.25">
      <c r="A23" s="336"/>
      <c r="B23" s="336"/>
      <c r="C23" s="336"/>
      <c r="D23" s="336"/>
      <c r="E23" s="336"/>
      <c r="F23" s="336"/>
      <c r="G23" s="336"/>
      <c r="H23" s="341"/>
      <c r="I23" s="251" t="s">
        <v>509</v>
      </c>
      <c r="J23" s="252"/>
      <c r="K23" s="254">
        <v>0.3125</v>
      </c>
      <c r="L23" s="254">
        <v>0.22916666666666666</v>
      </c>
      <c r="M23" s="336"/>
      <c r="N23" s="350"/>
      <c r="O23" s="336"/>
      <c r="P23" s="249">
        <v>15</v>
      </c>
      <c r="Q23" s="336"/>
      <c r="R23" s="336"/>
      <c r="S23" s="489"/>
    </row>
    <row r="24" spans="1:19" ht="15.45" customHeight="1" x14ac:dyDescent="0.25">
      <c r="A24" s="336"/>
      <c r="B24" s="336"/>
      <c r="C24" s="336"/>
      <c r="D24" s="336"/>
      <c r="E24" s="336"/>
      <c r="F24" s="336"/>
      <c r="G24" s="336"/>
      <c r="H24" s="341"/>
      <c r="I24" s="250" t="s">
        <v>181</v>
      </c>
      <c r="J24" s="249" t="s">
        <v>32</v>
      </c>
      <c r="K24" s="254">
        <v>0.70833333333333304</v>
      </c>
      <c r="L24" s="254">
        <v>0.30555555555555602</v>
      </c>
      <c r="M24" s="336"/>
      <c r="N24" s="350"/>
      <c r="O24" s="336"/>
      <c r="P24" s="249">
        <v>15</v>
      </c>
      <c r="Q24" s="336"/>
      <c r="R24" s="336"/>
      <c r="S24" s="489"/>
    </row>
    <row r="25" spans="1:19" ht="69" customHeight="1" x14ac:dyDescent="0.25">
      <c r="A25" s="326">
        <v>6</v>
      </c>
      <c r="B25" s="326">
        <v>2253</v>
      </c>
      <c r="C25" s="326" t="s">
        <v>182</v>
      </c>
      <c r="D25" s="326" t="s">
        <v>58</v>
      </c>
      <c r="E25" s="326" t="s">
        <v>24</v>
      </c>
      <c r="F25" s="326" t="s">
        <v>63</v>
      </c>
      <c r="G25" s="326" t="s">
        <v>166</v>
      </c>
      <c r="H25" s="330" t="s">
        <v>183</v>
      </c>
      <c r="I25" s="249" t="s">
        <v>540</v>
      </c>
      <c r="J25" s="249"/>
      <c r="K25" s="253">
        <v>0.75</v>
      </c>
      <c r="L25" s="253">
        <v>0.25</v>
      </c>
      <c r="M25" s="336"/>
      <c r="N25" s="328">
        <v>230</v>
      </c>
      <c r="O25" s="326" t="s">
        <v>161</v>
      </c>
      <c r="P25" s="249">
        <v>30</v>
      </c>
      <c r="Q25" s="326">
        <v>60</v>
      </c>
      <c r="R25" s="326">
        <v>0</v>
      </c>
      <c r="S25" s="489"/>
    </row>
    <row r="26" spans="1:19" x14ac:dyDescent="0.25">
      <c r="A26" s="327"/>
      <c r="B26" s="327"/>
      <c r="C26" s="327"/>
      <c r="D26" s="327"/>
      <c r="E26" s="327"/>
      <c r="F26" s="327"/>
      <c r="G26" s="327"/>
      <c r="H26" s="331"/>
      <c r="I26" s="249" t="s">
        <v>509</v>
      </c>
      <c r="J26" s="249"/>
      <c r="K26" s="253">
        <v>0.16666666666666666</v>
      </c>
      <c r="L26" s="253">
        <v>0.58333333333333337</v>
      </c>
      <c r="M26" s="336"/>
      <c r="N26" s="329"/>
      <c r="O26" s="327"/>
      <c r="P26" s="249">
        <v>30</v>
      </c>
      <c r="Q26" s="327"/>
      <c r="R26" s="327"/>
      <c r="S26" s="489"/>
    </row>
    <row r="27" spans="1:19" ht="55.2" x14ac:dyDescent="0.25">
      <c r="A27" s="249">
        <v>7</v>
      </c>
      <c r="B27" s="249">
        <v>558</v>
      </c>
      <c r="C27" s="249" t="s">
        <v>184</v>
      </c>
      <c r="D27" s="249" t="s">
        <v>66</v>
      </c>
      <c r="E27" s="249" t="s">
        <v>24</v>
      </c>
      <c r="F27" s="249" t="s">
        <v>67</v>
      </c>
      <c r="G27" s="249" t="s">
        <v>166</v>
      </c>
      <c r="H27" s="276" t="s">
        <v>185</v>
      </c>
      <c r="I27" s="249"/>
      <c r="J27" s="249"/>
      <c r="K27" s="253"/>
      <c r="L27" s="253"/>
      <c r="M27" s="336"/>
      <c r="N27" s="273">
        <v>50</v>
      </c>
      <c r="O27" s="249" t="s">
        <v>186</v>
      </c>
      <c r="P27" s="249"/>
      <c r="Q27" s="249">
        <v>60</v>
      </c>
      <c r="R27" s="249">
        <f t="shared" ref="R27:R31" si="0">Q27-SUM(P27)</f>
        <v>60</v>
      </c>
      <c r="S27" s="489"/>
    </row>
    <row r="28" spans="1:19" ht="41.4" x14ac:dyDescent="0.25">
      <c r="A28" s="249">
        <v>8</v>
      </c>
      <c r="B28" s="249">
        <v>581</v>
      </c>
      <c r="C28" s="249" t="s">
        <v>187</v>
      </c>
      <c r="D28" s="249" t="s">
        <v>76</v>
      </c>
      <c r="E28" s="249" t="s">
        <v>24</v>
      </c>
      <c r="F28" s="249" t="s">
        <v>104</v>
      </c>
      <c r="G28" s="249" t="s">
        <v>166</v>
      </c>
      <c r="H28" s="276" t="s">
        <v>188</v>
      </c>
      <c r="I28" s="249"/>
      <c r="J28" s="249"/>
      <c r="K28" s="253"/>
      <c r="L28" s="253"/>
      <c r="M28" s="336"/>
      <c r="N28" s="273">
        <v>230</v>
      </c>
      <c r="O28" s="249" t="s">
        <v>161</v>
      </c>
      <c r="P28" s="249"/>
      <c r="Q28" s="249">
        <v>60</v>
      </c>
      <c r="R28" s="249">
        <f t="shared" si="0"/>
        <v>60</v>
      </c>
      <c r="S28" s="489"/>
    </row>
    <row r="29" spans="1:19" ht="41.4" x14ac:dyDescent="0.25">
      <c r="A29" s="249">
        <v>9</v>
      </c>
      <c r="B29" s="249">
        <v>590</v>
      </c>
      <c r="C29" s="249" t="s">
        <v>189</v>
      </c>
      <c r="D29" s="249" t="s">
        <v>76</v>
      </c>
      <c r="E29" s="249" t="s">
        <v>24</v>
      </c>
      <c r="F29" s="249" t="s">
        <v>114</v>
      </c>
      <c r="G29" s="249" t="s">
        <v>166</v>
      </c>
      <c r="H29" s="276" t="s">
        <v>190</v>
      </c>
      <c r="I29" s="249"/>
      <c r="J29" s="249"/>
      <c r="K29" s="253"/>
      <c r="L29" s="253"/>
      <c r="M29" s="336"/>
      <c r="N29" s="273">
        <v>230</v>
      </c>
      <c r="O29" s="249" t="s">
        <v>161</v>
      </c>
      <c r="P29" s="249"/>
      <c r="Q29" s="249">
        <v>60</v>
      </c>
      <c r="R29" s="249">
        <v>60</v>
      </c>
      <c r="S29" s="489"/>
    </row>
    <row r="30" spans="1:19" ht="51.45" customHeight="1" x14ac:dyDescent="0.25">
      <c r="A30" s="249">
        <v>10</v>
      </c>
      <c r="B30" s="249">
        <v>599</v>
      </c>
      <c r="C30" s="249" t="s">
        <v>191</v>
      </c>
      <c r="D30" s="249" t="s">
        <v>76</v>
      </c>
      <c r="E30" s="249" t="s">
        <v>24</v>
      </c>
      <c r="F30" s="249" t="s">
        <v>117</v>
      </c>
      <c r="G30" s="249" t="s">
        <v>166</v>
      </c>
      <c r="H30" s="276" t="s">
        <v>192</v>
      </c>
      <c r="I30" s="249"/>
      <c r="J30" s="249"/>
      <c r="K30" s="253"/>
      <c r="L30" s="253"/>
      <c r="M30" s="336"/>
      <c r="N30" s="273">
        <v>225</v>
      </c>
      <c r="O30" s="249" t="s">
        <v>161</v>
      </c>
      <c r="P30" s="249"/>
      <c r="Q30" s="249">
        <v>60</v>
      </c>
      <c r="R30" s="249">
        <f t="shared" si="0"/>
        <v>60</v>
      </c>
      <c r="S30" s="489"/>
    </row>
    <row r="31" spans="1:19" ht="27.6" x14ac:dyDescent="0.25">
      <c r="A31" s="249">
        <v>11</v>
      </c>
      <c r="B31" s="249">
        <v>649</v>
      </c>
      <c r="C31" s="249" t="s">
        <v>193</v>
      </c>
      <c r="D31" s="249" t="s">
        <v>120</v>
      </c>
      <c r="E31" s="249" t="s">
        <v>24</v>
      </c>
      <c r="F31" s="249" t="s">
        <v>120</v>
      </c>
      <c r="G31" s="249" t="s">
        <v>166</v>
      </c>
      <c r="H31" s="276" t="s">
        <v>194</v>
      </c>
      <c r="I31" s="249"/>
      <c r="J31" s="249"/>
      <c r="K31" s="253"/>
      <c r="L31" s="253"/>
      <c r="M31" s="336"/>
      <c r="N31" s="273">
        <v>120</v>
      </c>
      <c r="O31" s="249" t="s">
        <v>195</v>
      </c>
      <c r="P31" s="249"/>
      <c r="Q31" s="249">
        <v>30</v>
      </c>
      <c r="R31" s="249">
        <f t="shared" si="0"/>
        <v>30</v>
      </c>
      <c r="S31" s="489"/>
    </row>
    <row r="32" spans="1:19" ht="17.399999999999999" x14ac:dyDescent="0.3">
      <c r="A32" s="337" t="s">
        <v>432</v>
      </c>
      <c r="B32" s="337"/>
      <c r="C32" s="337"/>
      <c r="D32" s="337"/>
      <c r="E32" s="337"/>
      <c r="F32" s="337"/>
      <c r="G32" s="337"/>
      <c r="H32" s="277"/>
      <c r="I32" s="278">
        <f>SUMPRODUCT((I7:I31&lt;&gt;"")/COUNTIF(I7:I31,I7:I31&amp;""))</f>
        <v>10</v>
      </c>
      <c r="J32" s="278">
        <f>COUNTA(J7:J31)</f>
        <v>5</v>
      </c>
      <c r="K32" s="278"/>
      <c r="L32" s="278"/>
      <c r="M32" s="278"/>
      <c r="N32" s="279"/>
      <c r="O32" s="278"/>
      <c r="P32" s="278">
        <f>SUM(P7:P31)</f>
        <v>435</v>
      </c>
      <c r="Q32" s="278">
        <f>SUM(Q7:Q31)</f>
        <v>1350</v>
      </c>
      <c r="R32" s="278">
        <f>SUM(R7:R31)</f>
        <v>855</v>
      </c>
      <c r="S32" s="489"/>
    </row>
  </sheetData>
  <mergeCells count="78">
    <mergeCell ref="R7:R15"/>
    <mergeCell ref="R18:R21"/>
    <mergeCell ref="R22:R24"/>
    <mergeCell ref="S5:S6"/>
    <mergeCell ref="S7:S12"/>
    <mergeCell ref="P7:P12"/>
    <mergeCell ref="Q5:Q6"/>
    <mergeCell ref="Q7:Q15"/>
    <mergeCell ref="Q18:Q21"/>
    <mergeCell ref="Q22:Q24"/>
    <mergeCell ref="N7:N15"/>
    <mergeCell ref="N18:N21"/>
    <mergeCell ref="N22:N24"/>
    <mergeCell ref="O5:O6"/>
    <mergeCell ref="O7:O15"/>
    <mergeCell ref="O18:O21"/>
    <mergeCell ref="O22:O24"/>
    <mergeCell ref="K7:K12"/>
    <mergeCell ref="K18:K19"/>
    <mergeCell ref="L7:L12"/>
    <mergeCell ref="L18:L19"/>
    <mergeCell ref="M5:M6"/>
    <mergeCell ref="M7:M31"/>
    <mergeCell ref="I7:I12"/>
    <mergeCell ref="I18:I19"/>
    <mergeCell ref="J5:J6"/>
    <mergeCell ref="J7:J12"/>
    <mergeCell ref="J18:J19"/>
    <mergeCell ref="H7:H15"/>
    <mergeCell ref="H18:H21"/>
    <mergeCell ref="H22:H24"/>
    <mergeCell ref="E22:E24"/>
    <mergeCell ref="F7:F15"/>
    <mergeCell ref="F18:F21"/>
    <mergeCell ref="F22:F24"/>
    <mergeCell ref="A32:G32"/>
    <mergeCell ref="A7:A15"/>
    <mergeCell ref="A18:A21"/>
    <mergeCell ref="A22:A24"/>
    <mergeCell ref="B7:B15"/>
    <mergeCell ref="B18:B21"/>
    <mergeCell ref="B22:B24"/>
    <mergeCell ref="C7:C15"/>
    <mergeCell ref="C18:C21"/>
    <mergeCell ref="C22:C24"/>
    <mergeCell ref="D7:D15"/>
    <mergeCell ref="D18:D21"/>
    <mergeCell ref="D22:D24"/>
    <mergeCell ref="G7:G15"/>
    <mergeCell ref="G18:G21"/>
    <mergeCell ref="G22:G24"/>
    <mergeCell ref="E7:E15"/>
    <mergeCell ref="E18:E21"/>
    <mergeCell ref="A5:A6"/>
    <mergeCell ref="B5:B6"/>
    <mergeCell ref="C5:C6"/>
    <mergeCell ref="A2:R2"/>
    <mergeCell ref="A3:R3"/>
    <mergeCell ref="D5:E5"/>
    <mergeCell ref="F5:G5"/>
    <mergeCell ref="K5:L5"/>
    <mergeCell ref="I5:I6"/>
    <mergeCell ref="N5:N6"/>
    <mergeCell ref="P5:P6"/>
    <mergeCell ref="R5:R6"/>
    <mergeCell ref="H5:H6"/>
    <mergeCell ref="Q25:Q26"/>
    <mergeCell ref="R25:R26"/>
    <mergeCell ref="C25:C26"/>
    <mergeCell ref="B25:B26"/>
    <mergeCell ref="A25:A26"/>
    <mergeCell ref="N25:N26"/>
    <mergeCell ref="O25:O26"/>
    <mergeCell ref="H25:H26"/>
    <mergeCell ref="G25:G26"/>
    <mergeCell ref="F25:F26"/>
    <mergeCell ref="E25:E26"/>
    <mergeCell ref="D25:D26"/>
  </mergeCells>
  <pageMargins left="0.179166666666667" right="0.16875000000000001" top="0.39305555555555599" bottom="0.235416666666667" header="0.3" footer="0.118055555555556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S48"/>
  <sheetViews>
    <sheetView zoomScale="55" zoomScaleNormal="55" workbookViewId="0">
      <pane ySplit="6" topLeftCell="A7" activePane="bottomLeft" state="frozen"/>
      <selection activeCell="E1" sqref="E1"/>
      <selection pane="bottomLeft" activeCell="R7" sqref="R7:R15"/>
    </sheetView>
  </sheetViews>
  <sheetFormatPr defaultColWidth="9" defaultRowHeight="15.6" x14ac:dyDescent="0.3"/>
  <cols>
    <col min="1" max="2" width="9" style="20"/>
    <col min="3" max="3" width="15.3984375" style="20" customWidth="1"/>
    <col min="4" max="4" width="18.3984375" style="20" customWidth="1"/>
    <col min="5" max="5" width="13" style="20" customWidth="1"/>
    <col min="6" max="6" width="16.3984375" style="20" customWidth="1"/>
    <col min="7" max="7" width="12.3984375" style="20" customWidth="1"/>
    <col min="8" max="8" width="38.3984375" style="20" customWidth="1"/>
    <col min="9" max="9" width="34.3984375" style="47" customWidth="1"/>
    <col min="10" max="10" width="7.3984375" style="20" customWidth="1"/>
    <col min="11" max="12" width="9" style="48"/>
    <col min="13" max="13" width="9" style="21"/>
    <col min="14" max="14" width="9" style="22"/>
    <col min="15" max="15" width="9" style="21"/>
    <col min="16" max="16" width="8.3984375" style="20" customWidth="1"/>
    <col min="17" max="16384" width="9" style="20"/>
  </cols>
  <sheetData>
    <row r="2" spans="1:19" x14ac:dyDescent="0.3">
      <c r="A2" s="357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x14ac:dyDescent="0.3">
      <c r="A3" s="357" t="s">
        <v>451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9" ht="16.2" thickBot="1" x14ac:dyDescent="0.35"/>
    <row r="5" spans="1:19" x14ac:dyDescent="0.3">
      <c r="A5" s="360" t="s">
        <v>2</v>
      </c>
      <c r="B5" s="358" t="s">
        <v>3</v>
      </c>
      <c r="C5" s="358" t="s">
        <v>4</v>
      </c>
      <c r="D5" s="358" t="s">
        <v>433</v>
      </c>
      <c r="E5" s="358"/>
      <c r="F5" s="358" t="s">
        <v>434</v>
      </c>
      <c r="G5" s="358"/>
      <c r="H5" s="365" t="s">
        <v>9</v>
      </c>
      <c r="I5" s="368" t="s">
        <v>10</v>
      </c>
      <c r="J5" s="358" t="s">
        <v>11</v>
      </c>
      <c r="K5" s="358" t="s">
        <v>435</v>
      </c>
      <c r="L5" s="358"/>
      <c r="M5" s="365" t="s">
        <v>13</v>
      </c>
      <c r="N5" s="377" t="s">
        <v>14</v>
      </c>
      <c r="O5" s="365" t="s">
        <v>15</v>
      </c>
      <c r="P5" s="358" t="s">
        <v>16</v>
      </c>
      <c r="Q5" s="358" t="s">
        <v>17</v>
      </c>
      <c r="R5" s="358" t="s">
        <v>18</v>
      </c>
      <c r="S5" s="302" t="s">
        <v>573</v>
      </c>
    </row>
    <row r="6" spans="1:19" ht="46.8" x14ac:dyDescent="0.3">
      <c r="A6" s="361"/>
      <c r="B6" s="314"/>
      <c r="C6" s="314"/>
      <c r="D6" s="30" t="s">
        <v>5</v>
      </c>
      <c r="E6" s="30" t="s">
        <v>6</v>
      </c>
      <c r="F6" s="30" t="s">
        <v>7</v>
      </c>
      <c r="G6" s="30" t="s">
        <v>8</v>
      </c>
      <c r="H6" s="366"/>
      <c r="I6" s="369"/>
      <c r="J6" s="314"/>
      <c r="K6" s="28" t="s">
        <v>12</v>
      </c>
      <c r="L6" s="28" t="s">
        <v>452</v>
      </c>
      <c r="M6" s="366"/>
      <c r="N6" s="378"/>
      <c r="O6" s="366"/>
      <c r="P6" s="314"/>
      <c r="Q6" s="314"/>
      <c r="R6" s="314"/>
      <c r="S6" s="302"/>
    </row>
    <row r="7" spans="1:19" ht="16.2" customHeight="1" x14ac:dyDescent="0.3">
      <c r="A7" s="354">
        <v>1</v>
      </c>
      <c r="B7" s="307">
        <v>2873</v>
      </c>
      <c r="C7" s="305" t="s">
        <v>246</v>
      </c>
      <c r="D7" s="305" t="s">
        <v>28</v>
      </c>
      <c r="E7" s="305" t="s">
        <v>24</v>
      </c>
      <c r="F7" s="305" t="s">
        <v>29</v>
      </c>
      <c r="G7" s="305" t="s">
        <v>247</v>
      </c>
      <c r="H7" s="351" t="s">
        <v>248</v>
      </c>
      <c r="I7" s="370" t="s">
        <v>249</v>
      </c>
      <c r="J7" s="304" t="s">
        <v>32</v>
      </c>
      <c r="K7" s="27">
        <v>0.70833333333333304</v>
      </c>
      <c r="L7" s="27">
        <v>0.27083333333333298</v>
      </c>
      <c r="M7" s="304" t="s">
        <v>250</v>
      </c>
      <c r="N7" s="305">
        <v>284</v>
      </c>
      <c r="O7" s="305"/>
      <c r="P7" s="25">
        <v>30</v>
      </c>
      <c r="Q7" s="314">
        <v>420</v>
      </c>
      <c r="R7" s="314">
        <f>Q7-SUM(P7:P15)</f>
        <v>150</v>
      </c>
      <c r="S7" s="33"/>
    </row>
    <row r="8" spans="1:19" x14ac:dyDescent="0.3">
      <c r="A8" s="355"/>
      <c r="B8" s="379"/>
      <c r="C8" s="316"/>
      <c r="D8" s="316"/>
      <c r="E8" s="316"/>
      <c r="F8" s="316"/>
      <c r="G8" s="316"/>
      <c r="H8" s="352"/>
      <c r="I8" s="370"/>
      <c r="J8" s="304"/>
      <c r="K8" s="27">
        <v>0.27083333333333298</v>
      </c>
      <c r="L8" s="27">
        <v>0.75</v>
      </c>
      <c r="M8" s="304"/>
      <c r="N8" s="316"/>
      <c r="O8" s="316"/>
      <c r="P8" s="25">
        <v>30</v>
      </c>
      <c r="Q8" s="366"/>
      <c r="R8" s="366"/>
      <c r="S8" s="33"/>
    </row>
    <row r="9" spans="1:19" x14ac:dyDescent="0.3">
      <c r="A9" s="355"/>
      <c r="B9" s="379"/>
      <c r="C9" s="316"/>
      <c r="D9" s="316"/>
      <c r="E9" s="316"/>
      <c r="F9" s="316"/>
      <c r="G9" s="316"/>
      <c r="H9" s="352"/>
      <c r="I9" s="371" t="s">
        <v>251</v>
      </c>
      <c r="J9" s="375" t="s">
        <v>32</v>
      </c>
      <c r="K9" s="84">
        <v>0.72916666666666696</v>
      </c>
      <c r="L9" s="84">
        <v>0.29166666666666702</v>
      </c>
      <c r="M9" s="304"/>
      <c r="N9" s="316"/>
      <c r="O9" s="316"/>
      <c r="P9" s="81">
        <v>30</v>
      </c>
      <c r="Q9" s="366"/>
      <c r="R9" s="366"/>
      <c r="S9" s="33"/>
    </row>
    <row r="10" spans="1:19" x14ac:dyDescent="0.3">
      <c r="A10" s="355"/>
      <c r="B10" s="379"/>
      <c r="C10" s="316"/>
      <c r="D10" s="316"/>
      <c r="E10" s="316"/>
      <c r="F10" s="316"/>
      <c r="G10" s="316"/>
      <c r="H10" s="352"/>
      <c r="I10" s="371"/>
      <c r="J10" s="375"/>
      <c r="K10" s="84">
        <v>0.25</v>
      </c>
      <c r="L10" s="84">
        <v>0.79166666666666696</v>
      </c>
      <c r="M10" s="304"/>
      <c r="N10" s="316"/>
      <c r="O10" s="316"/>
      <c r="P10" s="81">
        <v>30</v>
      </c>
      <c r="Q10" s="366"/>
      <c r="R10" s="366"/>
      <c r="S10" s="33"/>
    </row>
    <row r="11" spans="1:19" x14ac:dyDescent="0.3">
      <c r="A11" s="355"/>
      <c r="B11" s="379"/>
      <c r="C11" s="316"/>
      <c r="D11" s="316"/>
      <c r="E11" s="316"/>
      <c r="F11" s="316"/>
      <c r="G11" s="316"/>
      <c r="H11" s="352"/>
      <c r="I11" s="370" t="s">
        <v>252</v>
      </c>
      <c r="J11" s="302"/>
      <c r="K11" s="27">
        <v>0.77083333333333304</v>
      </c>
      <c r="L11" s="27">
        <v>0.27083333333333298</v>
      </c>
      <c r="M11" s="304"/>
      <c r="N11" s="316"/>
      <c r="O11" s="316"/>
      <c r="P11" s="25">
        <v>30</v>
      </c>
      <c r="Q11" s="366"/>
      <c r="R11" s="366"/>
      <c r="S11" s="33"/>
    </row>
    <row r="12" spans="1:19" x14ac:dyDescent="0.3">
      <c r="A12" s="355"/>
      <c r="B12" s="379"/>
      <c r="C12" s="316"/>
      <c r="D12" s="316"/>
      <c r="E12" s="316"/>
      <c r="F12" s="316"/>
      <c r="G12" s="316"/>
      <c r="H12" s="352"/>
      <c r="I12" s="370"/>
      <c r="J12" s="302"/>
      <c r="K12" s="27">
        <v>0.27083333333333298</v>
      </c>
      <c r="L12" s="27">
        <v>0.77083333333333304</v>
      </c>
      <c r="M12" s="304"/>
      <c r="N12" s="316"/>
      <c r="O12" s="316"/>
      <c r="P12" s="25">
        <v>30</v>
      </c>
      <c r="Q12" s="366"/>
      <c r="R12" s="366"/>
      <c r="S12" s="33"/>
    </row>
    <row r="13" spans="1:19" x14ac:dyDescent="0.3">
      <c r="A13" s="355"/>
      <c r="B13" s="379"/>
      <c r="C13" s="316"/>
      <c r="D13" s="316"/>
      <c r="E13" s="316"/>
      <c r="F13" s="316"/>
      <c r="G13" s="316"/>
      <c r="H13" s="352"/>
      <c r="I13" s="371" t="s">
        <v>253</v>
      </c>
      <c r="J13" s="375"/>
      <c r="K13" s="84">
        <v>0.29166666666666702</v>
      </c>
      <c r="L13" s="84">
        <v>0.75</v>
      </c>
      <c r="M13" s="304"/>
      <c r="N13" s="316"/>
      <c r="O13" s="316"/>
      <c r="P13" s="81">
        <v>30</v>
      </c>
      <c r="Q13" s="366"/>
      <c r="R13" s="366"/>
      <c r="S13" s="33"/>
    </row>
    <row r="14" spans="1:19" x14ac:dyDescent="0.3">
      <c r="A14" s="355"/>
      <c r="B14" s="379"/>
      <c r="C14" s="316"/>
      <c r="D14" s="316"/>
      <c r="E14" s="316"/>
      <c r="F14" s="316"/>
      <c r="G14" s="316"/>
      <c r="H14" s="352"/>
      <c r="I14" s="371"/>
      <c r="J14" s="375"/>
      <c r="K14" s="84">
        <v>0.75</v>
      </c>
      <c r="L14" s="84">
        <v>0.29166666666666702</v>
      </c>
      <c r="M14" s="304"/>
      <c r="N14" s="316"/>
      <c r="O14" s="316"/>
      <c r="P14" s="85">
        <v>30</v>
      </c>
      <c r="Q14" s="366"/>
      <c r="R14" s="366"/>
      <c r="S14" s="33"/>
    </row>
    <row r="15" spans="1:19" x14ac:dyDescent="0.3">
      <c r="A15" s="356"/>
      <c r="B15" s="308"/>
      <c r="C15" s="306"/>
      <c r="D15" s="306"/>
      <c r="E15" s="306"/>
      <c r="F15" s="306"/>
      <c r="G15" s="306"/>
      <c r="H15" s="353"/>
      <c r="I15" s="160" t="s">
        <v>200</v>
      </c>
      <c r="J15" s="159"/>
      <c r="K15" s="84">
        <v>0.75</v>
      </c>
      <c r="L15" s="84">
        <v>0.22916666666666666</v>
      </c>
      <c r="M15" s="304"/>
      <c r="N15" s="306"/>
      <c r="O15" s="306"/>
      <c r="P15" s="70">
        <v>30</v>
      </c>
      <c r="Q15" s="315"/>
      <c r="R15" s="315"/>
      <c r="S15" s="33"/>
    </row>
    <row r="16" spans="1:19" ht="62.4" x14ac:dyDescent="0.3">
      <c r="A16" s="155"/>
      <c r="B16" s="154">
        <v>5629</v>
      </c>
      <c r="C16" s="150" t="s">
        <v>525</v>
      </c>
      <c r="D16" s="150" t="s">
        <v>28</v>
      </c>
      <c r="E16" s="150" t="s">
        <v>24</v>
      </c>
      <c r="F16" s="150" t="s">
        <v>29</v>
      </c>
      <c r="G16" s="150" t="s">
        <v>247</v>
      </c>
      <c r="H16" s="156" t="s">
        <v>526</v>
      </c>
      <c r="I16" s="160" t="s">
        <v>527</v>
      </c>
      <c r="J16" s="159"/>
      <c r="K16" s="84" t="s">
        <v>529</v>
      </c>
      <c r="L16" s="84" t="s">
        <v>528</v>
      </c>
      <c r="M16" s="304"/>
      <c r="N16" s="150">
        <v>268</v>
      </c>
      <c r="O16" s="150"/>
      <c r="P16" s="158">
        <v>120</v>
      </c>
      <c r="Q16" s="151">
        <v>120</v>
      </c>
      <c r="R16" s="151">
        <v>0</v>
      </c>
      <c r="S16" s="33"/>
    </row>
    <row r="17" spans="1:19" ht="55.2" x14ac:dyDescent="0.3">
      <c r="A17" s="24">
        <v>2</v>
      </c>
      <c r="B17" s="74">
        <v>2876</v>
      </c>
      <c r="C17" s="25" t="s">
        <v>254</v>
      </c>
      <c r="D17" s="25" t="s">
        <v>28</v>
      </c>
      <c r="E17" s="25" t="s">
        <v>24</v>
      </c>
      <c r="F17" s="25" t="s">
        <v>173</v>
      </c>
      <c r="G17" s="25" t="s">
        <v>247</v>
      </c>
      <c r="H17" s="7" t="s">
        <v>255</v>
      </c>
      <c r="I17" s="51"/>
      <c r="J17" s="23"/>
      <c r="K17" s="27"/>
      <c r="L17" s="27"/>
      <c r="M17" s="304"/>
      <c r="N17" s="25">
        <v>285</v>
      </c>
      <c r="O17" s="23"/>
      <c r="P17" s="24"/>
      <c r="Q17" s="25">
        <v>270</v>
      </c>
      <c r="R17" s="23">
        <v>270</v>
      </c>
      <c r="S17" s="33"/>
    </row>
    <row r="18" spans="1:19" ht="69" x14ac:dyDescent="0.3">
      <c r="A18" s="24">
        <v>3</v>
      </c>
      <c r="B18" s="74">
        <v>4191</v>
      </c>
      <c r="C18" s="25" t="s">
        <v>256</v>
      </c>
      <c r="D18" s="25" t="s">
        <v>46</v>
      </c>
      <c r="E18" s="25" t="s">
        <v>24</v>
      </c>
      <c r="F18" s="25" t="s">
        <v>47</v>
      </c>
      <c r="G18" s="25" t="s">
        <v>247</v>
      </c>
      <c r="H18" s="7" t="s">
        <v>257</v>
      </c>
      <c r="I18" s="51"/>
      <c r="J18" s="23"/>
      <c r="K18" s="27"/>
      <c r="L18" s="27"/>
      <c r="M18" s="304"/>
      <c r="N18" s="25">
        <v>290</v>
      </c>
      <c r="O18" s="23"/>
      <c r="P18" s="24"/>
      <c r="Q18" s="25">
        <v>90</v>
      </c>
      <c r="R18" s="23">
        <v>90</v>
      </c>
      <c r="S18" s="33"/>
    </row>
    <row r="19" spans="1:19" ht="16.5" customHeight="1" x14ac:dyDescent="0.3">
      <c r="A19" s="362">
        <v>4</v>
      </c>
      <c r="B19" s="295">
        <v>3210</v>
      </c>
      <c r="C19" s="304" t="s">
        <v>258</v>
      </c>
      <c r="D19" s="304" t="s">
        <v>58</v>
      </c>
      <c r="E19" s="304" t="s">
        <v>24</v>
      </c>
      <c r="F19" s="304" t="s">
        <v>135</v>
      </c>
      <c r="G19" s="304" t="s">
        <v>247</v>
      </c>
      <c r="H19" s="367" t="s">
        <v>259</v>
      </c>
      <c r="I19" s="51" t="s">
        <v>200</v>
      </c>
      <c r="J19" s="23"/>
      <c r="K19" s="27">
        <v>0.58333333333333304</v>
      </c>
      <c r="L19" s="27">
        <v>0.27083333333333298</v>
      </c>
      <c r="M19" s="304"/>
      <c r="N19" s="304">
        <v>275</v>
      </c>
      <c r="O19" s="302"/>
      <c r="P19" s="24">
        <v>30</v>
      </c>
      <c r="Q19" s="304">
        <v>240</v>
      </c>
      <c r="R19" s="302">
        <f>Q19-SUM(P19:P23)</f>
        <v>135</v>
      </c>
      <c r="S19" s="33"/>
    </row>
    <row r="20" spans="1:19" x14ac:dyDescent="0.3">
      <c r="A20" s="362"/>
      <c r="B20" s="295"/>
      <c r="C20" s="304"/>
      <c r="D20" s="304"/>
      <c r="E20" s="304"/>
      <c r="F20" s="304"/>
      <c r="G20" s="304"/>
      <c r="H20" s="367"/>
      <c r="I20" s="372" t="s">
        <v>35</v>
      </c>
      <c r="J20" s="302"/>
      <c r="K20" s="27">
        <v>0.125</v>
      </c>
      <c r="L20" s="27">
        <v>0.22916666666666699</v>
      </c>
      <c r="M20" s="304"/>
      <c r="N20" s="304"/>
      <c r="O20" s="302"/>
      <c r="P20" s="362">
        <v>30</v>
      </c>
      <c r="Q20" s="304"/>
      <c r="R20" s="302"/>
      <c r="S20" s="33"/>
    </row>
    <row r="21" spans="1:19" x14ac:dyDescent="0.3">
      <c r="A21" s="362"/>
      <c r="B21" s="295"/>
      <c r="C21" s="304"/>
      <c r="D21" s="304"/>
      <c r="E21" s="304"/>
      <c r="F21" s="304"/>
      <c r="G21" s="304"/>
      <c r="H21" s="367"/>
      <c r="I21" s="373"/>
      <c r="J21" s="302"/>
      <c r="K21" s="27">
        <v>0.125</v>
      </c>
      <c r="L21" s="27">
        <v>0.1875</v>
      </c>
      <c r="M21" s="304"/>
      <c r="N21" s="304"/>
      <c r="O21" s="302"/>
      <c r="P21" s="362"/>
      <c r="Q21" s="304"/>
      <c r="R21" s="302"/>
      <c r="S21" s="33"/>
    </row>
    <row r="22" spans="1:19" x14ac:dyDescent="0.3">
      <c r="A22" s="362"/>
      <c r="B22" s="295"/>
      <c r="C22" s="304"/>
      <c r="D22" s="304"/>
      <c r="E22" s="304"/>
      <c r="F22" s="304"/>
      <c r="G22" s="304"/>
      <c r="H22" s="367"/>
      <c r="I22" s="374"/>
      <c r="J22" s="170"/>
      <c r="K22" s="84">
        <v>0.25</v>
      </c>
      <c r="L22" s="84">
        <v>0.70833333333333337</v>
      </c>
      <c r="M22" s="304"/>
      <c r="N22" s="304"/>
      <c r="O22" s="302"/>
      <c r="P22" s="172">
        <v>30</v>
      </c>
      <c r="Q22" s="304"/>
      <c r="R22" s="302"/>
      <c r="S22" s="33"/>
    </row>
    <row r="23" spans="1:19" x14ac:dyDescent="0.3">
      <c r="A23" s="362"/>
      <c r="B23" s="295"/>
      <c r="C23" s="304"/>
      <c r="D23" s="304"/>
      <c r="E23" s="304"/>
      <c r="F23" s="304"/>
      <c r="G23" s="304"/>
      <c r="H23" s="367"/>
      <c r="I23" s="51" t="s">
        <v>61</v>
      </c>
      <c r="J23" s="23"/>
      <c r="K23" s="27">
        <v>0.29166666666666702</v>
      </c>
      <c r="L23" s="27">
        <v>0.30208333333333298</v>
      </c>
      <c r="M23" s="304"/>
      <c r="N23" s="304"/>
      <c r="O23" s="302"/>
      <c r="P23" s="24">
        <v>15</v>
      </c>
      <c r="Q23" s="304"/>
      <c r="R23" s="302"/>
      <c r="S23" s="33"/>
    </row>
    <row r="24" spans="1:19" ht="21.75" customHeight="1" x14ac:dyDescent="0.3">
      <c r="A24" s="362">
        <v>5</v>
      </c>
      <c r="B24" s="295">
        <v>3218</v>
      </c>
      <c r="C24" s="304" t="s">
        <v>260</v>
      </c>
      <c r="D24" s="304" t="s">
        <v>58</v>
      </c>
      <c r="E24" s="304" t="s">
        <v>24</v>
      </c>
      <c r="F24" s="304" t="s">
        <v>59</v>
      </c>
      <c r="G24" s="304" t="s">
        <v>247</v>
      </c>
      <c r="H24" s="367" t="s">
        <v>261</v>
      </c>
      <c r="I24" s="370" t="s">
        <v>35</v>
      </c>
      <c r="J24" s="302"/>
      <c r="K24" s="27">
        <v>0.6875</v>
      </c>
      <c r="L24" s="27">
        <v>0.29166666666666702</v>
      </c>
      <c r="M24" s="304"/>
      <c r="N24" s="304">
        <v>280</v>
      </c>
      <c r="O24" s="314"/>
      <c r="P24" s="24">
        <v>30</v>
      </c>
      <c r="Q24" s="304">
        <v>180</v>
      </c>
      <c r="R24" s="302">
        <f>Q24-SUM(P24:P27)</f>
        <v>75</v>
      </c>
      <c r="S24" s="33"/>
    </row>
    <row r="25" spans="1:19" ht="21.75" customHeight="1" x14ac:dyDescent="0.3">
      <c r="A25" s="362"/>
      <c r="B25" s="295"/>
      <c r="C25" s="304"/>
      <c r="D25" s="304"/>
      <c r="E25" s="304"/>
      <c r="F25" s="304"/>
      <c r="G25" s="304"/>
      <c r="H25" s="367"/>
      <c r="I25" s="370"/>
      <c r="J25" s="302"/>
      <c r="K25" s="84">
        <v>0.77083333333333337</v>
      </c>
      <c r="L25" s="84">
        <v>0.32291666666666669</v>
      </c>
      <c r="M25" s="304"/>
      <c r="N25" s="304"/>
      <c r="O25" s="366"/>
      <c r="P25" s="129">
        <v>30</v>
      </c>
      <c r="Q25" s="304"/>
      <c r="R25" s="302"/>
      <c r="S25" s="33"/>
    </row>
    <row r="26" spans="1:19" ht="21.75" customHeight="1" x14ac:dyDescent="0.3">
      <c r="A26" s="362"/>
      <c r="B26" s="295"/>
      <c r="C26" s="304"/>
      <c r="D26" s="304"/>
      <c r="E26" s="304"/>
      <c r="F26" s="304"/>
      <c r="G26" s="304"/>
      <c r="H26" s="367"/>
      <c r="I26" s="370"/>
      <c r="J26" s="302"/>
      <c r="K26" s="218">
        <v>0.25</v>
      </c>
      <c r="L26" s="218">
        <v>0.1875</v>
      </c>
      <c r="M26" s="304"/>
      <c r="N26" s="304"/>
      <c r="O26" s="366"/>
      <c r="P26" s="219">
        <v>30</v>
      </c>
      <c r="Q26" s="304"/>
      <c r="R26" s="302"/>
      <c r="S26" s="33"/>
    </row>
    <row r="27" spans="1:19" ht="24.75" customHeight="1" x14ac:dyDescent="0.3">
      <c r="A27" s="362"/>
      <c r="B27" s="295"/>
      <c r="C27" s="304"/>
      <c r="D27" s="304"/>
      <c r="E27" s="304"/>
      <c r="F27" s="304"/>
      <c r="G27" s="304"/>
      <c r="H27" s="367"/>
      <c r="I27" s="370"/>
      <c r="J27" s="302"/>
      <c r="K27" s="45">
        <v>0.22916666666666699</v>
      </c>
      <c r="L27" s="27">
        <v>0.52083333333333304</v>
      </c>
      <c r="M27" s="304"/>
      <c r="N27" s="304"/>
      <c r="O27" s="315"/>
      <c r="P27" s="24">
        <v>15</v>
      </c>
      <c r="Q27" s="304"/>
      <c r="R27" s="302"/>
      <c r="S27" s="33"/>
    </row>
    <row r="28" spans="1:19" ht="16.2" customHeight="1" x14ac:dyDescent="0.3">
      <c r="A28" s="354">
        <v>6</v>
      </c>
      <c r="B28" s="307">
        <v>3380</v>
      </c>
      <c r="C28" s="305" t="s">
        <v>262</v>
      </c>
      <c r="D28" s="305" t="s">
        <v>66</v>
      </c>
      <c r="E28" s="305" t="s">
        <v>24</v>
      </c>
      <c r="F28" s="305" t="s">
        <v>67</v>
      </c>
      <c r="G28" s="305" t="s">
        <v>247</v>
      </c>
      <c r="H28" s="351" t="s">
        <v>263</v>
      </c>
      <c r="I28" s="51"/>
      <c r="J28" s="23"/>
      <c r="K28" s="27"/>
      <c r="L28" s="27"/>
      <c r="M28" s="304"/>
      <c r="N28" s="305">
        <v>98</v>
      </c>
      <c r="O28" s="314"/>
      <c r="P28" s="24"/>
      <c r="Q28" s="305">
        <v>45</v>
      </c>
      <c r="R28" s="305">
        <f>Q28-SUM(P28:P29)</f>
        <v>15</v>
      </c>
      <c r="S28" s="33"/>
    </row>
    <row r="29" spans="1:19" x14ac:dyDescent="0.3">
      <c r="A29" s="356"/>
      <c r="B29" s="308"/>
      <c r="C29" s="306"/>
      <c r="D29" s="306"/>
      <c r="E29" s="306"/>
      <c r="F29" s="306"/>
      <c r="G29" s="306"/>
      <c r="H29" s="353"/>
      <c r="I29" s="51" t="s">
        <v>264</v>
      </c>
      <c r="J29" s="25" t="s">
        <v>32</v>
      </c>
      <c r="K29" s="27">
        <v>0.46875</v>
      </c>
      <c r="L29" s="27">
        <v>0.28472222222222199</v>
      </c>
      <c r="M29" s="304"/>
      <c r="N29" s="306"/>
      <c r="O29" s="315"/>
      <c r="P29" s="24">
        <v>30</v>
      </c>
      <c r="Q29" s="306"/>
      <c r="R29" s="306"/>
      <c r="S29" s="33"/>
    </row>
    <row r="30" spans="1:19" ht="41.7" customHeight="1" x14ac:dyDescent="0.3">
      <c r="A30" s="49">
        <v>7</v>
      </c>
      <c r="B30" s="74">
        <v>3380</v>
      </c>
      <c r="C30" s="50" t="s">
        <v>265</v>
      </c>
      <c r="D30" s="50" t="s">
        <v>66</v>
      </c>
      <c r="E30" s="50" t="s">
        <v>24</v>
      </c>
      <c r="F30" s="50" t="s">
        <v>73</v>
      </c>
      <c r="G30" s="50" t="s">
        <v>247</v>
      </c>
      <c r="H30" s="71" t="s">
        <v>266</v>
      </c>
      <c r="I30" s="83" t="s">
        <v>267</v>
      </c>
      <c r="J30" s="74" t="s">
        <v>32</v>
      </c>
      <c r="K30" s="84">
        <v>0.5625</v>
      </c>
      <c r="L30" s="84">
        <v>0.66666666666666696</v>
      </c>
      <c r="M30" s="304"/>
      <c r="N30" s="50">
        <v>98</v>
      </c>
      <c r="O30" s="52"/>
      <c r="P30" s="85">
        <v>30</v>
      </c>
      <c r="Q30" s="74">
        <v>45</v>
      </c>
      <c r="R30" s="46">
        <f>Q30-P30</f>
        <v>15</v>
      </c>
      <c r="S30" s="33"/>
    </row>
    <row r="31" spans="1:19" ht="29.4" customHeight="1" x14ac:dyDescent="0.3">
      <c r="A31" s="362">
        <v>8</v>
      </c>
      <c r="B31" s="295">
        <v>3479</v>
      </c>
      <c r="C31" s="304" t="s">
        <v>268</v>
      </c>
      <c r="D31" s="304" t="s">
        <v>76</v>
      </c>
      <c r="E31" s="304" t="s">
        <v>24</v>
      </c>
      <c r="F31" s="304" t="s">
        <v>77</v>
      </c>
      <c r="G31" s="304" t="s">
        <v>247</v>
      </c>
      <c r="H31" s="367" t="s">
        <v>269</v>
      </c>
      <c r="I31" s="83" t="s">
        <v>270</v>
      </c>
      <c r="J31" s="74" t="s">
        <v>32</v>
      </c>
      <c r="K31" s="84">
        <v>0.26736111111111099</v>
      </c>
      <c r="L31" s="84">
        <v>0.22916666666666699</v>
      </c>
      <c r="M31" s="304"/>
      <c r="N31" s="304">
        <v>216</v>
      </c>
      <c r="O31" s="314"/>
      <c r="P31" s="85">
        <v>15</v>
      </c>
      <c r="Q31" s="295">
        <v>120</v>
      </c>
      <c r="R31" s="295">
        <f>Q31-SUM(P31:P32)</f>
        <v>90</v>
      </c>
      <c r="S31" s="33"/>
    </row>
    <row r="32" spans="1:19" ht="21.45" customHeight="1" x14ac:dyDescent="0.3">
      <c r="A32" s="362"/>
      <c r="B32" s="295"/>
      <c r="C32" s="304"/>
      <c r="D32" s="304"/>
      <c r="E32" s="304"/>
      <c r="F32" s="304"/>
      <c r="G32" s="304"/>
      <c r="H32" s="367"/>
      <c r="I32" s="51" t="s">
        <v>36</v>
      </c>
      <c r="J32" s="25"/>
      <c r="K32" s="27">
        <v>0.225694444444444</v>
      </c>
      <c r="L32" s="27">
        <v>0.26736111111111099</v>
      </c>
      <c r="M32" s="304"/>
      <c r="N32" s="304"/>
      <c r="O32" s="315"/>
      <c r="P32" s="85">
        <v>15</v>
      </c>
      <c r="Q32" s="295"/>
      <c r="R32" s="295"/>
      <c r="S32" s="33"/>
    </row>
    <row r="33" spans="1:19" ht="50.25" customHeight="1" x14ac:dyDescent="0.3">
      <c r="A33" s="24">
        <v>9</v>
      </c>
      <c r="B33" s="74">
        <v>4211</v>
      </c>
      <c r="C33" s="25" t="s">
        <v>271</v>
      </c>
      <c r="D33" s="25" t="s">
        <v>76</v>
      </c>
      <c r="E33" s="25" t="s">
        <v>24</v>
      </c>
      <c r="F33" s="25" t="s">
        <v>77</v>
      </c>
      <c r="G33" s="25" t="s">
        <v>247</v>
      </c>
      <c r="H33" s="7" t="s">
        <v>272</v>
      </c>
      <c r="I33" s="51"/>
      <c r="J33" s="23"/>
      <c r="K33" s="27"/>
      <c r="L33" s="27"/>
      <c r="M33" s="304"/>
      <c r="N33" s="25">
        <v>216</v>
      </c>
      <c r="O33" s="23"/>
      <c r="P33" s="24"/>
      <c r="Q33" s="25">
        <v>45</v>
      </c>
      <c r="R33" s="23">
        <v>45</v>
      </c>
      <c r="S33" s="33"/>
    </row>
    <row r="34" spans="1:19" ht="50.25" customHeight="1" x14ac:dyDescent="0.3">
      <c r="A34" s="354">
        <v>10</v>
      </c>
      <c r="B34" s="363">
        <v>3641</v>
      </c>
      <c r="C34" s="305" t="s">
        <v>273</v>
      </c>
      <c r="D34" s="305" t="s">
        <v>93</v>
      </c>
      <c r="E34" s="305" t="s">
        <v>24</v>
      </c>
      <c r="F34" s="305" t="s">
        <v>97</v>
      </c>
      <c r="G34" s="305" t="s">
        <v>247</v>
      </c>
      <c r="H34" s="351" t="s">
        <v>274</v>
      </c>
      <c r="I34" s="111" t="s">
        <v>35</v>
      </c>
      <c r="J34" s="109"/>
      <c r="K34" s="112">
        <v>0.125</v>
      </c>
      <c r="L34" s="112">
        <v>0.10416666666666667</v>
      </c>
      <c r="M34" s="304"/>
      <c r="N34" s="305">
        <v>340</v>
      </c>
      <c r="O34" s="109"/>
      <c r="P34" s="114">
        <v>15</v>
      </c>
      <c r="Q34" s="305">
        <v>120</v>
      </c>
      <c r="R34" s="305">
        <f>Q34-SUM(P34:P35)</f>
        <v>90</v>
      </c>
      <c r="S34" s="33"/>
    </row>
    <row r="35" spans="1:19" x14ac:dyDescent="0.3">
      <c r="A35" s="356"/>
      <c r="B35" s="364"/>
      <c r="C35" s="306"/>
      <c r="D35" s="306"/>
      <c r="E35" s="306"/>
      <c r="F35" s="306"/>
      <c r="G35" s="306"/>
      <c r="H35" s="353"/>
      <c r="I35" s="51" t="s">
        <v>275</v>
      </c>
      <c r="J35" s="25" t="s">
        <v>32</v>
      </c>
      <c r="K35" s="27">
        <v>0.125</v>
      </c>
      <c r="L35" s="27">
        <v>6.25E-2</v>
      </c>
      <c r="M35" s="304"/>
      <c r="N35" s="306"/>
      <c r="O35" s="79"/>
      <c r="P35" s="24">
        <v>15</v>
      </c>
      <c r="Q35" s="306"/>
      <c r="R35" s="306"/>
      <c r="S35" s="33"/>
    </row>
    <row r="36" spans="1:19" ht="21.75" customHeight="1" x14ac:dyDescent="0.3">
      <c r="A36" s="362">
        <v>11</v>
      </c>
      <c r="B36" s="295">
        <v>3642</v>
      </c>
      <c r="C36" s="304" t="s">
        <v>276</v>
      </c>
      <c r="D36" s="304" t="s">
        <v>93</v>
      </c>
      <c r="E36" s="304" t="s">
        <v>24</v>
      </c>
      <c r="F36" s="304" t="s">
        <v>277</v>
      </c>
      <c r="G36" s="304" t="s">
        <v>247</v>
      </c>
      <c r="H36" s="367" t="s">
        <v>278</v>
      </c>
      <c r="I36" s="370" t="s">
        <v>497</v>
      </c>
      <c r="J36" s="304" t="s">
        <v>32</v>
      </c>
      <c r="K36" s="376">
        <v>0.1875</v>
      </c>
      <c r="L36" s="376">
        <v>0.1875</v>
      </c>
      <c r="M36" s="304"/>
      <c r="N36" s="304">
        <v>400</v>
      </c>
      <c r="O36" s="304"/>
      <c r="P36" s="362">
        <v>30</v>
      </c>
      <c r="Q36" s="304">
        <v>60</v>
      </c>
      <c r="R36" s="304">
        <f>Q36-P36</f>
        <v>30</v>
      </c>
      <c r="S36" s="33"/>
    </row>
    <row r="37" spans="1:19" ht="23.7" customHeight="1" x14ac:dyDescent="0.3">
      <c r="A37" s="362"/>
      <c r="B37" s="295"/>
      <c r="C37" s="304"/>
      <c r="D37" s="304"/>
      <c r="E37" s="304"/>
      <c r="F37" s="304"/>
      <c r="G37" s="304"/>
      <c r="H37" s="367"/>
      <c r="I37" s="370"/>
      <c r="J37" s="304"/>
      <c r="K37" s="376"/>
      <c r="L37" s="376"/>
      <c r="M37" s="304"/>
      <c r="N37" s="304"/>
      <c r="O37" s="304"/>
      <c r="P37" s="362"/>
      <c r="Q37" s="304"/>
      <c r="R37" s="304"/>
      <c r="S37" s="33"/>
    </row>
    <row r="38" spans="1:19" ht="24" customHeight="1" x14ac:dyDescent="0.3">
      <c r="A38" s="362">
        <v>12</v>
      </c>
      <c r="B38" s="295">
        <v>3137</v>
      </c>
      <c r="C38" s="304" t="s">
        <v>279</v>
      </c>
      <c r="D38" s="304" t="s">
        <v>58</v>
      </c>
      <c r="E38" s="304" t="s">
        <v>24</v>
      </c>
      <c r="F38" s="304" t="s">
        <v>212</v>
      </c>
      <c r="G38" s="304" t="s">
        <v>247</v>
      </c>
      <c r="H38" s="367" t="s">
        <v>280</v>
      </c>
      <c r="I38" s="370" t="s">
        <v>35</v>
      </c>
      <c r="J38" s="304"/>
      <c r="K38" s="376">
        <v>0.20833333333333301</v>
      </c>
      <c r="L38" s="376">
        <v>0.20833333333333301</v>
      </c>
      <c r="M38" s="304"/>
      <c r="N38" s="304">
        <v>315</v>
      </c>
      <c r="O38" s="304"/>
      <c r="P38" s="362">
        <v>30</v>
      </c>
      <c r="Q38" s="302">
        <v>30</v>
      </c>
      <c r="R38" s="304">
        <v>0</v>
      </c>
      <c r="S38" s="33"/>
    </row>
    <row r="39" spans="1:19" ht="24.75" customHeight="1" x14ac:dyDescent="0.3">
      <c r="A39" s="362"/>
      <c r="B39" s="295"/>
      <c r="C39" s="304"/>
      <c r="D39" s="304"/>
      <c r="E39" s="304"/>
      <c r="F39" s="304"/>
      <c r="G39" s="304"/>
      <c r="H39" s="367"/>
      <c r="I39" s="370"/>
      <c r="J39" s="304"/>
      <c r="K39" s="376"/>
      <c r="L39" s="376"/>
      <c r="M39" s="304"/>
      <c r="N39" s="304"/>
      <c r="O39" s="304"/>
      <c r="P39" s="362"/>
      <c r="Q39" s="302"/>
      <c r="R39" s="304"/>
      <c r="S39" s="33"/>
    </row>
    <row r="40" spans="1:19" ht="50.25" customHeight="1" x14ac:dyDescent="0.3">
      <c r="A40" s="24">
        <v>13</v>
      </c>
      <c r="B40" s="74">
        <v>2255</v>
      </c>
      <c r="C40" s="25" t="s">
        <v>281</v>
      </c>
      <c r="D40" s="25" t="s">
        <v>58</v>
      </c>
      <c r="E40" s="25" t="s">
        <v>24</v>
      </c>
      <c r="F40" s="25" t="s">
        <v>63</v>
      </c>
      <c r="G40" s="25" t="s">
        <v>247</v>
      </c>
      <c r="H40" s="7" t="s">
        <v>282</v>
      </c>
      <c r="I40" s="140"/>
      <c r="J40" s="141"/>
      <c r="K40" s="84"/>
      <c r="L40" s="84"/>
      <c r="M40" s="304"/>
      <c r="N40" s="25">
        <v>275</v>
      </c>
      <c r="O40" s="23"/>
      <c r="P40" s="24">
        <v>30</v>
      </c>
      <c r="Q40" s="23">
        <v>60</v>
      </c>
      <c r="R40" s="23">
        <v>30</v>
      </c>
      <c r="S40" s="33"/>
    </row>
    <row r="41" spans="1:19" ht="50.25" customHeight="1" x14ac:dyDescent="0.3">
      <c r="A41" s="354">
        <v>14</v>
      </c>
      <c r="B41" s="305">
        <v>2254</v>
      </c>
      <c r="C41" s="305" t="s">
        <v>283</v>
      </c>
      <c r="D41" s="305" t="s">
        <v>58</v>
      </c>
      <c r="E41" s="305" t="s">
        <v>24</v>
      </c>
      <c r="F41" s="305" t="s">
        <v>63</v>
      </c>
      <c r="G41" s="305" t="s">
        <v>247</v>
      </c>
      <c r="H41" s="351" t="s">
        <v>284</v>
      </c>
      <c r="I41" s="236" t="s">
        <v>200</v>
      </c>
      <c r="J41" s="237"/>
      <c r="K41" s="84">
        <v>0.72916666666666663</v>
      </c>
      <c r="L41" s="84">
        <v>0.25</v>
      </c>
      <c r="M41" s="304"/>
      <c r="N41" s="305">
        <v>290</v>
      </c>
      <c r="O41" s="110"/>
      <c r="P41" s="114">
        <v>30</v>
      </c>
      <c r="Q41" s="305">
        <v>120</v>
      </c>
      <c r="R41" s="305">
        <f>Q41-SUM(P41:P43)</f>
        <v>30</v>
      </c>
      <c r="S41" s="33"/>
    </row>
    <row r="42" spans="1:19" ht="16.2" customHeight="1" x14ac:dyDescent="0.3">
      <c r="A42" s="355"/>
      <c r="B42" s="316"/>
      <c r="C42" s="316"/>
      <c r="D42" s="316"/>
      <c r="E42" s="316"/>
      <c r="F42" s="316"/>
      <c r="G42" s="316"/>
      <c r="H42" s="352"/>
      <c r="I42" s="51" t="s">
        <v>285</v>
      </c>
      <c r="J42" s="25" t="s">
        <v>32</v>
      </c>
      <c r="K42" s="45">
        <v>0.20833333333333334</v>
      </c>
      <c r="L42" s="45">
        <v>0.625</v>
      </c>
      <c r="M42" s="304"/>
      <c r="N42" s="306"/>
      <c r="O42" s="80"/>
      <c r="P42" s="24">
        <v>30</v>
      </c>
      <c r="Q42" s="316"/>
      <c r="R42" s="316"/>
      <c r="S42" s="33"/>
    </row>
    <row r="43" spans="1:19" x14ac:dyDescent="0.3">
      <c r="A43" s="356"/>
      <c r="B43" s="306"/>
      <c r="C43" s="306"/>
      <c r="D43" s="306"/>
      <c r="E43" s="306"/>
      <c r="F43" s="306"/>
      <c r="G43" s="306"/>
      <c r="H43" s="353"/>
      <c r="I43" s="173" t="s">
        <v>35</v>
      </c>
      <c r="J43" s="171"/>
      <c r="K43" s="174">
        <v>0.29166666666666669</v>
      </c>
      <c r="L43" s="174">
        <v>0.70833333333333337</v>
      </c>
      <c r="M43" s="304"/>
      <c r="N43" s="138"/>
      <c r="O43" s="137"/>
      <c r="P43" s="139">
        <v>30</v>
      </c>
      <c r="Q43" s="306"/>
      <c r="R43" s="306"/>
      <c r="S43" s="33"/>
    </row>
    <row r="44" spans="1:19" ht="50.25" customHeight="1" x14ac:dyDescent="0.3">
      <c r="A44" s="24">
        <v>15</v>
      </c>
      <c r="B44" s="25">
        <v>582</v>
      </c>
      <c r="C44" s="25" t="s">
        <v>286</v>
      </c>
      <c r="D44" s="25" t="s">
        <v>76</v>
      </c>
      <c r="E44" s="25" t="s">
        <v>24</v>
      </c>
      <c r="F44" s="25" t="s">
        <v>104</v>
      </c>
      <c r="G44" s="25" t="s">
        <v>247</v>
      </c>
      <c r="H44" s="7" t="s">
        <v>287</v>
      </c>
      <c r="I44" s="51"/>
      <c r="J44" s="25"/>
      <c r="K44" s="23"/>
      <c r="L44" s="23"/>
      <c r="M44" s="304"/>
      <c r="N44" s="25">
        <v>241</v>
      </c>
      <c r="O44" s="25"/>
      <c r="P44" s="25"/>
      <c r="Q44" s="25">
        <v>90</v>
      </c>
      <c r="R44" s="25">
        <v>90</v>
      </c>
      <c r="S44" s="33"/>
    </row>
    <row r="45" spans="1:19" ht="50.25" customHeight="1" x14ac:dyDescent="0.3">
      <c r="A45" s="24">
        <v>16</v>
      </c>
      <c r="B45" s="25">
        <v>591</v>
      </c>
      <c r="C45" s="25" t="s">
        <v>288</v>
      </c>
      <c r="D45" s="25" t="s">
        <v>76</v>
      </c>
      <c r="E45" s="25" t="s">
        <v>24</v>
      </c>
      <c r="F45" s="25" t="s">
        <v>114</v>
      </c>
      <c r="G45" s="25" t="s">
        <v>247</v>
      </c>
      <c r="H45" s="7" t="s">
        <v>289</v>
      </c>
      <c r="I45" s="51"/>
      <c r="J45" s="25"/>
      <c r="K45" s="23"/>
      <c r="L45" s="23"/>
      <c r="M45" s="304"/>
      <c r="N45" s="25">
        <v>251</v>
      </c>
      <c r="O45" s="25"/>
      <c r="P45" s="25"/>
      <c r="Q45" s="25">
        <v>60</v>
      </c>
      <c r="R45" s="25">
        <v>60</v>
      </c>
      <c r="S45" s="33"/>
    </row>
    <row r="46" spans="1:19" ht="50.25" customHeight="1" x14ac:dyDescent="0.3">
      <c r="A46" s="24">
        <v>17</v>
      </c>
      <c r="B46" s="25">
        <v>600</v>
      </c>
      <c r="C46" s="25" t="s">
        <v>290</v>
      </c>
      <c r="D46" s="25" t="s">
        <v>76</v>
      </c>
      <c r="E46" s="25" t="s">
        <v>24</v>
      </c>
      <c r="F46" s="25" t="s">
        <v>117</v>
      </c>
      <c r="G46" s="25" t="s">
        <v>247</v>
      </c>
      <c r="H46" s="7" t="s">
        <v>291</v>
      </c>
      <c r="I46" s="51"/>
      <c r="J46" s="25"/>
      <c r="K46" s="23"/>
      <c r="L46" s="23"/>
      <c r="M46" s="304"/>
      <c r="N46" s="25">
        <v>246</v>
      </c>
      <c r="O46" s="25"/>
      <c r="P46" s="25"/>
      <c r="Q46" s="25">
        <v>60</v>
      </c>
      <c r="R46" s="25">
        <v>60</v>
      </c>
      <c r="S46" s="33"/>
    </row>
    <row r="47" spans="1:19" ht="50.25" customHeight="1" x14ac:dyDescent="0.3">
      <c r="A47" s="24">
        <v>18</v>
      </c>
      <c r="B47" s="25">
        <v>650</v>
      </c>
      <c r="C47" s="25" t="s">
        <v>292</v>
      </c>
      <c r="D47" s="25" t="s">
        <v>120</v>
      </c>
      <c r="E47" s="25" t="s">
        <v>24</v>
      </c>
      <c r="F47" s="25" t="s">
        <v>120</v>
      </c>
      <c r="G47" s="25" t="s">
        <v>247</v>
      </c>
      <c r="H47" s="7" t="s">
        <v>293</v>
      </c>
      <c r="I47" s="51"/>
      <c r="J47" s="25"/>
      <c r="K47" s="23"/>
      <c r="L47" s="23"/>
      <c r="M47" s="304"/>
      <c r="N47" s="25">
        <v>150</v>
      </c>
      <c r="O47" s="25"/>
      <c r="P47" s="25"/>
      <c r="Q47" s="25">
        <v>30</v>
      </c>
      <c r="R47" s="25">
        <v>30</v>
      </c>
      <c r="S47" s="33"/>
    </row>
    <row r="48" spans="1:19" ht="21.9" customHeight="1" x14ac:dyDescent="0.3">
      <c r="A48" s="359" t="s">
        <v>432</v>
      </c>
      <c r="B48" s="359"/>
      <c r="C48" s="359"/>
      <c r="D48" s="359"/>
      <c r="E48" s="359"/>
      <c r="F48" s="359"/>
      <c r="G48" s="359"/>
      <c r="H48" s="26"/>
      <c r="I48" s="53">
        <f>SUMPRODUCT((I7:I47&lt;&gt;"")/COUNTIF(I7:I47,I7:I47&amp;""))</f>
        <v>14.999999999999998</v>
      </c>
      <c r="J48" s="24">
        <f>COUNTA(J7:J47)</f>
        <v>8</v>
      </c>
      <c r="K48" s="24"/>
      <c r="L48" s="24"/>
      <c r="M48" s="24"/>
      <c r="N48" s="32"/>
      <c r="O48" s="24"/>
      <c r="P48" s="24">
        <f>SUM(P7:P47)</f>
        <v>900</v>
      </c>
      <c r="Q48" s="24">
        <f>SUM(Q7:Q47)</f>
        <v>2205</v>
      </c>
      <c r="R48" s="24">
        <f>SUM(R7:R47)</f>
        <v>1305</v>
      </c>
      <c r="S48" s="33"/>
    </row>
  </sheetData>
  <mergeCells count="149">
    <mergeCell ref="E28:E29"/>
    <mergeCell ref="E31:E32"/>
    <mergeCell ref="S5:S6"/>
    <mergeCell ref="A7:A15"/>
    <mergeCell ref="Q7:Q15"/>
    <mergeCell ref="R7:R15"/>
    <mergeCell ref="O7:O15"/>
    <mergeCell ref="N7:N15"/>
    <mergeCell ref="H7:H15"/>
    <mergeCell ref="G7:G15"/>
    <mergeCell ref="F7:F15"/>
    <mergeCell ref="E7:E15"/>
    <mergeCell ref="D7:D15"/>
    <mergeCell ref="C7:C15"/>
    <mergeCell ref="B7:B15"/>
    <mergeCell ref="R5:R6"/>
    <mergeCell ref="R19:R23"/>
    <mergeCell ref="R24:R27"/>
    <mergeCell ref="R28:R29"/>
    <mergeCell ref="R31:R32"/>
    <mergeCell ref="R36:R37"/>
    <mergeCell ref="R38:R39"/>
    <mergeCell ref="R34:R35"/>
    <mergeCell ref="Q41:Q43"/>
    <mergeCell ref="R41:R43"/>
    <mergeCell ref="P5:P6"/>
    <mergeCell ref="P20:P21"/>
    <mergeCell ref="P36:P37"/>
    <mergeCell ref="P38:P39"/>
    <mergeCell ref="Q5:Q6"/>
    <mergeCell ref="Q19:Q23"/>
    <mergeCell ref="Q24:Q27"/>
    <mergeCell ref="Q28:Q29"/>
    <mergeCell ref="Q31:Q32"/>
    <mergeCell ref="Q36:Q37"/>
    <mergeCell ref="Q38:Q39"/>
    <mergeCell ref="Q34:Q35"/>
    <mergeCell ref="O5:O6"/>
    <mergeCell ref="O19:O23"/>
    <mergeCell ref="O24:O27"/>
    <mergeCell ref="O28:O29"/>
    <mergeCell ref="O31:O32"/>
    <mergeCell ref="O36:O37"/>
    <mergeCell ref="O38:O39"/>
    <mergeCell ref="K36:K37"/>
    <mergeCell ref="K38:K39"/>
    <mergeCell ref="L36:L37"/>
    <mergeCell ref="L38:L39"/>
    <mergeCell ref="M5:M6"/>
    <mergeCell ref="M7:M47"/>
    <mergeCell ref="N5:N6"/>
    <mergeCell ref="N19:N23"/>
    <mergeCell ref="N24:N27"/>
    <mergeCell ref="N28:N29"/>
    <mergeCell ref="N31:N32"/>
    <mergeCell ref="N36:N37"/>
    <mergeCell ref="N38:N39"/>
    <mergeCell ref="N41:N42"/>
    <mergeCell ref="N34:N35"/>
    <mergeCell ref="J5:J6"/>
    <mergeCell ref="J7:J8"/>
    <mergeCell ref="J9:J10"/>
    <mergeCell ref="J11:J12"/>
    <mergeCell ref="J13:J14"/>
    <mergeCell ref="J20:J21"/>
    <mergeCell ref="J24:J27"/>
    <mergeCell ref="J36:J37"/>
    <mergeCell ref="J38:J39"/>
    <mergeCell ref="I5:I6"/>
    <mergeCell ref="I7:I8"/>
    <mergeCell ref="I9:I10"/>
    <mergeCell ref="I11:I12"/>
    <mergeCell ref="I13:I14"/>
    <mergeCell ref="I24:I27"/>
    <mergeCell ref="I36:I37"/>
    <mergeCell ref="I38:I39"/>
    <mergeCell ref="I20:I22"/>
    <mergeCell ref="D38:D39"/>
    <mergeCell ref="H5:H6"/>
    <mergeCell ref="H19:H23"/>
    <mergeCell ref="H24:H27"/>
    <mergeCell ref="H28:H29"/>
    <mergeCell ref="H31:H32"/>
    <mergeCell ref="H36:H37"/>
    <mergeCell ref="H38:H39"/>
    <mergeCell ref="G19:G23"/>
    <mergeCell ref="G24:G27"/>
    <mergeCell ref="G28:G29"/>
    <mergeCell ref="G31:G32"/>
    <mergeCell ref="G36:G37"/>
    <mergeCell ref="G38:G39"/>
    <mergeCell ref="H34:H35"/>
    <mergeCell ref="G34:G35"/>
    <mergeCell ref="F19:F23"/>
    <mergeCell ref="F24:F27"/>
    <mergeCell ref="F28:F29"/>
    <mergeCell ref="F31:F32"/>
    <mergeCell ref="F36:F37"/>
    <mergeCell ref="F38:F39"/>
    <mergeCell ref="E19:E23"/>
    <mergeCell ref="E24:E27"/>
    <mergeCell ref="A48:G48"/>
    <mergeCell ref="A5:A6"/>
    <mergeCell ref="A19:A23"/>
    <mergeCell ref="A24:A27"/>
    <mergeCell ref="A28:A29"/>
    <mergeCell ref="A31:A32"/>
    <mergeCell ref="A36:A37"/>
    <mergeCell ref="A38:A39"/>
    <mergeCell ref="B5:B6"/>
    <mergeCell ref="B19:B23"/>
    <mergeCell ref="B24:B27"/>
    <mergeCell ref="B28:B29"/>
    <mergeCell ref="B31:B32"/>
    <mergeCell ref="B36:B37"/>
    <mergeCell ref="B38:B39"/>
    <mergeCell ref="D19:D23"/>
    <mergeCell ref="B34:B35"/>
    <mergeCell ref="A34:A35"/>
    <mergeCell ref="C5:C6"/>
    <mergeCell ref="C19:C23"/>
    <mergeCell ref="C24:C27"/>
    <mergeCell ref="C28:C29"/>
    <mergeCell ref="C31:C32"/>
    <mergeCell ref="D36:D37"/>
    <mergeCell ref="H41:H43"/>
    <mergeCell ref="G41:G43"/>
    <mergeCell ref="F41:F43"/>
    <mergeCell ref="E41:E43"/>
    <mergeCell ref="D41:D43"/>
    <mergeCell ref="C41:C43"/>
    <mergeCell ref="B41:B43"/>
    <mergeCell ref="A41:A43"/>
    <mergeCell ref="A2:R2"/>
    <mergeCell ref="A3:R3"/>
    <mergeCell ref="D5:E5"/>
    <mergeCell ref="F5:G5"/>
    <mergeCell ref="K5:L5"/>
    <mergeCell ref="C36:C37"/>
    <mergeCell ref="C38:C39"/>
    <mergeCell ref="D34:D35"/>
    <mergeCell ref="C34:C35"/>
    <mergeCell ref="E36:E37"/>
    <mergeCell ref="E38:E39"/>
    <mergeCell ref="F34:F35"/>
    <mergeCell ref="E34:E35"/>
    <mergeCell ref="D24:D27"/>
    <mergeCell ref="D28:D29"/>
    <mergeCell ref="D31:D32"/>
  </mergeCells>
  <pageMargins left="0.179166666666667" right="0.16875000000000001" top="0.359027777777778" bottom="0.75" header="0.3" footer="0.3"/>
  <pageSetup paperSize="9" scale="29" fitToHeight="0" orientation="landscape" r:id="rId1"/>
  <ignoredErrors>
    <ignoredError sqref="R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56"/>
  <sheetViews>
    <sheetView zoomScale="70" zoomScaleNormal="70" workbookViewId="0">
      <selection activeCell="N15" sqref="N15"/>
    </sheetView>
  </sheetViews>
  <sheetFormatPr defaultColWidth="9" defaultRowHeight="13.8" x14ac:dyDescent="0.25"/>
  <cols>
    <col min="1" max="2" width="9" style="176"/>
    <col min="3" max="3" width="11.3984375" style="176" customWidth="1"/>
    <col min="4" max="4" width="17.09765625" style="176" customWidth="1"/>
    <col min="5" max="5" width="10.09765625" style="176" customWidth="1"/>
    <col min="6" max="6" width="18.3984375" style="176" customWidth="1"/>
    <col min="7" max="7" width="9.3984375" style="176" customWidth="1"/>
    <col min="8" max="8" width="38.3984375" style="176" customWidth="1"/>
    <col min="9" max="9" width="34.3984375" style="176" customWidth="1"/>
    <col min="10" max="10" width="7.3984375" style="176" customWidth="1"/>
    <col min="11" max="13" width="9" style="196"/>
    <col min="14" max="14" width="9" style="197"/>
    <col min="15" max="15" width="9" style="196"/>
    <col min="16" max="16" width="8.3984375" style="176" customWidth="1"/>
    <col min="17" max="16384" width="9" style="176"/>
  </cols>
  <sheetData>
    <row r="2" spans="1:19" ht="17.399999999999999" x14ac:dyDescent="0.3">
      <c r="A2" s="411" t="s">
        <v>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19" ht="17.399999999999999" x14ac:dyDescent="0.3">
      <c r="A3" s="411" t="s">
        <v>449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</row>
    <row r="5" spans="1:19" ht="34.200000000000003" customHeight="1" x14ac:dyDescent="0.25">
      <c r="A5" s="381" t="s">
        <v>2</v>
      </c>
      <c r="B5" s="381" t="s">
        <v>3</v>
      </c>
      <c r="C5" s="381" t="s">
        <v>4</v>
      </c>
      <c r="D5" s="381" t="s">
        <v>433</v>
      </c>
      <c r="E5" s="381"/>
      <c r="F5" s="381" t="s">
        <v>434</v>
      </c>
      <c r="G5" s="381"/>
      <c r="H5" s="381" t="s">
        <v>9</v>
      </c>
      <c r="I5" s="381" t="s">
        <v>10</v>
      </c>
      <c r="J5" s="381" t="s">
        <v>11</v>
      </c>
      <c r="K5" s="381" t="s">
        <v>435</v>
      </c>
      <c r="L5" s="381"/>
      <c r="M5" s="381" t="s">
        <v>13</v>
      </c>
      <c r="N5" s="412" t="s">
        <v>14</v>
      </c>
      <c r="O5" s="381" t="s">
        <v>15</v>
      </c>
      <c r="P5" s="381" t="s">
        <v>16</v>
      </c>
      <c r="Q5" s="381" t="s">
        <v>17</v>
      </c>
      <c r="R5" s="381" t="s">
        <v>18</v>
      </c>
      <c r="S5" s="381" t="s">
        <v>573</v>
      </c>
    </row>
    <row r="6" spans="1:19" ht="50.25" customHeight="1" x14ac:dyDescent="0.25">
      <c r="A6" s="381"/>
      <c r="B6" s="381"/>
      <c r="C6" s="381"/>
      <c r="D6" s="177" t="s">
        <v>5</v>
      </c>
      <c r="E6" s="177" t="s">
        <v>6</v>
      </c>
      <c r="F6" s="177" t="s">
        <v>7</v>
      </c>
      <c r="G6" s="177" t="s">
        <v>450</v>
      </c>
      <c r="H6" s="381"/>
      <c r="I6" s="381"/>
      <c r="J6" s="381"/>
      <c r="K6" s="178" t="s">
        <v>12</v>
      </c>
      <c r="L6" s="178" t="s">
        <v>450</v>
      </c>
      <c r="M6" s="381"/>
      <c r="N6" s="412"/>
      <c r="O6" s="381"/>
      <c r="P6" s="381"/>
      <c r="Q6" s="381"/>
      <c r="R6" s="381"/>
      <c r="S6" s="381"/>
    </row>
    <row r="7" spans="1:19" ht="14.4" customHeight="1" x14ac:dyDescent="0.25">
      <c r="A7" s="383"/>
      <c r="B7" s="383">
        <v>2867</v>
      </c>
      <c r="C7" s="406" t="s">
        <v>506</v>
      </c>
      <c r="D7" s="406" t="s">
        <v>28</v>
      </c>
      <c r="E7" s="406" t="s">
        <v>24</v>
      </c>
      <c r="F7" s="406" t="s">
        <v>29</v>
      </c>
      <c r="G7" s="406" t="s">
        <v>196</v>
      </c>
      <c r="H7" s="406" t="s">
        <v>507</v>
      </c>
      <c r="I7" s="400" t="s">
        <v>197</v>
      </c>
      <c r="J7" s="413" t="s">
        <v>32</v>
      </c>
      <c r="K7" s="179">
        <v>0.6875</v>
      </c>
      <c r="L7" s="179">
        <v>0.91666666666666663</v>
      </c>
      <c r="M7" s="177"/>
      <c r="N7" s="404"/>
      <c r="O7" s="415"/>
      <c r="P7" s="384">
        <v>40</v>
      </c>
      <c r="Q7" s="383">
        <v>480</v>
      </c>
      <c r="R7" s="383">
        <f>Q7-SUM(P7:P14)</f>
        <v>260</v>
      </c>
      <c r="S7" s="184"/>
    </row>
    <row r="8" spans="1:19" x14ac:dyDescent="0.25">
      <c r="A8" s="384"/>
      <c r="B8" s="384"/>
      <c r="C8" s="407"/>
      <c r="D8" s="407"/>
      <c r="E8" s="407"/>
      <c r="F8" s="407"/>
      <c r="G8" s="407"/>
      <c r="H8" s="407"/>
      <c r="I8" s="400"/>
      <c r="J8" s="414"/>
      <c r="K8" s="179">
        <v>0.29166666666666669</v>
      </c>
      <c r="L8" s="179">
        <v>0.6875</v>
      </c>
      <c r="M8" s="177"/>
      <c r="N8" s="404"/>
      <c r="O8" s="415"/>
      <c r="P8" s="384"/>
      <c r="Q8" s="384"/>
      <c r="R8" s="384"/>
      <c r="S8" s="184"/>
    </row>
    <row r="9" spans="1:19" x14ac:dyDescent="0.25">
      <c r="A9" s="384"/>
      <c r="B9" s="384"/>
      <c r="C9" s="407"/>
      <c r="D9" s="407"/>
      <c r="E9" s="407"/>
      <c r="F9" s="407"/>
      <c r="G9" s="407"/>
      <c r="H9" s="407"/>
      <c r="I9" s="393" t="s">
        <v>43</v>
      </c>
      <c r="J9" s="382" t="s">
        <v>32</v>
      </c>
      <c r="K9" s="58">
        <v>0.41666666666666702</v>
      </c>
      <c r="L9" s="58">
        <v>0.29166666666666702</v>
      </c>
      <c r="M9" s="180"/>
      <c r="N9" s="404"/>
      <c r="O9" s="415"/>
      <c r="P9" s="382">
        <v>150</v>
      </c>
      <c r="Q9" s="384"/>
      <c r="R9" s="384"/>
      <c r="S9" s="184"/>
    </row>
    <row r="10" spans="1:19" x14ac:dyDescent="0.25">
      <c r="A10" s="384"/>
      <c r="B10" s="384"/>
      <c r="C10" s="407"/>
      <c r="D10" s="407"/>
      <c r="E10" s="407"/>
      <c r="F10" s="407"/>
      <c r="G10" s="407"/>
      <c r="H10" s="407"/>
      <c r="I10" s="393"/>
      <c r="J10" s="382"/>
      <c r="K10" s="58">
        <v>0.33333333333333331</v>
      </c>
      <c r="L10" s="58">
        <v>0.25</v>
      </c>
      <c r="M10" s="180"/>
      <c r="N10" s="404"/>
      <c r="O10" s="415"/>
      <c r="P10" s="382"/>
      <c r="Q10" s="384"/>
      <c r="R10" s="384"/>
      <c r="S10" s="184"/>
    </row>
    <row r="11" spans="1:19" x14ac:dyDescent="0.25">
      <c r="A11" s="384"/>
      <c r="B11" s="384"/>
      <c r="C11" s="407"/>
      <c r="D11" s="407"/>
      <c r="E11" s="407"/>
      <c r="F11" s="407"/>
      <c r="G11" s="407"/>
      <c r="H11" s="407"/>
      <c r="I11" s="393"/>
      <c r="J11" s="382"/>
      <c r="K11" s="58">
        <v>0.5</v>
      </c>
      <c r="L11" s="58">
        <v>0.33333333333333331</v>
      </c>
      <c r="M11" s="180"/>
      <c r="N11" s="404"/>
      <c r="O11" s="415"/>
      <c r="P11" s="382"/>
      <c r="Q11" s="384"/>
      <c r="R11" s="384"/>
      <c r="S11" s="184"/>
    </row>
    <row r="12" spans="1:19" x14ac:dyDescent="0.25">
      <c r="A12" s="384"/>
      <c r="B12" s="384"/>
      <c r="C12" s="407"/>
      <c r="D12" s="407"/>
      <c r="E12" s="407"/>
      <c r="F12" s="407"/>
      <c r="G12" s="407"/>
      <c r="H12" s="407"/>
      <c r="I12" s="393"/>
      <c r="J12" s="382"/>
      <c r="K12" s="58">
        <v>0.58333333333333337</v>
      </c>
      <c r="L12" s="58">
        <v>0.625</v>
      </c>
      <c r="M12" s="180"/>
      <c r="N12" s="404"/>
      <c r="O12" s="415"/>
      <c r="P12" s="382"/>
      <c r="Q12" s="384"/>
      <c r="R12" s="384"/>
      <c r="S12" s="184"/>
    </row>
    <row r="13" spans="1:19" x14ac:dyDescent="0.25">
      <c r="A13" s="384"/>
      <c r="B13" s="384"/>
      <c r="C13" s="407"/>
      <c r="D13" s="407"/>
      <c r="E13" s="407"/>
      <c r="F13" s="407"/>
      <c r="G13" s="407"/>
      <c r="H13" s="407"/>
      <c r="I13" s="393"/>
      <c r="J13" s="382"/>
      <c r="K13" s="58">
        <v>0.66666666666666696</v>
      </c>
      <c r="L13" s="58">
        <v>0.83333333333333304</v>
      </c>
      <c r="M13" s="180"/>
      <c r="N13" s="405"/>
      <c r="O13" s="414"/>
      <c r="P13" s="382"/>
      <c r="Q13" s="384"/>
      <c r="R13" s="384"/>
      <c r="S13" s="184"/>
    </row>
    <row r="14" spans="1:19" x14ac:dyDescent="0.25">
      <c r="A14" s="385"/>
      <c r="B14" s="385"/>
      <c r="C14" s="408"/>
      <c r="D14" s="408"/>
      <c r="E14" s="408"/>
      <c r="F14" s="408"/>
      <c r="G14" s="408"/>
      <c r="H14" s="408"/>
      <c r="I14" s="208" t="s">
        <v>35</v>
      </c>
      <c r="J14" s="209"/>
      <c r="K14" s="210">
        <v>0.6875</v>
      </c>
      <c r="L14" s="210">
        <v>0.3125</v>
      </c>
      <c r="M14" s="180"/>
      <c r="N14" s="202"/>
      <c r="O14" s="201"/>
      <c r="P14" s="200">
        <v>30</v>
      </c>
      <c r="Q14" s="385"/>
      <c r="R14" s="385"/>
      <c r="S14" s="184"/>
    </row>
    <row r="15" spans="1:19" ht="55.2" x14ac:dyDescent="0.25">
      <c r="A15" s="182">
        <v>728</v>
      </c>
      <c r="B15" s="182">
        <v>5626</v>
      </c>
      <c r="C15" s="182" t="s">
        <v>515</v>
      </c>
      <c r="D15" s="182" t="s">
        <v>28</v>
      </c>
      <c r="E15" s="182" t="s">
        <v>24</v>
      </c>
      <c r="F15" s="182" t="s">
        <v>29</v>
      </c>
      <c r="G15" s="182" t="s">
        <v>196</v>
      </c>
      <c r="H15" s="182" t="s">
        <v>516</v>
      </c>
      <c r="I15" s="183" t="s">
        <v>517</v>
      </c>
      <c r="J15" s="184"/>
      <c r="K15" s="205">
        <v>0.91666666666666663</v>
      </c>
      <c r="L15" s="205">
        <v>0.70833333333333337</v>
      </c>
      <c r="M15" s="180"/>
      <c r="N15" s="57">
        <v>261</v>
      </c>
      <c r="O15" s="181"/>
      <c r="P15" s="57">
        <v>30</v>
      </c>
      <c r="Q15" s="57">
        <v>120</v>
      </c>
      <c r="R15" s="57">
        <v>90</v>
      </c>
      <c r="S15" s="184"/>
    </row>
    <row r="16" spans="1:19" ht="108" customHeight="1" x14ac:dyDescent="0.25">
      <c r="A16" s="57">
        <v>2</v>
      </c>
      <c r="B16" s="57">
        <v>3060</v>
      </c>
      <c r="C16" s="57" t="s">
        <v>198</v>
      </c>
      <c r="D16" s="57" t="s">
        <v>46</v>
      </c>
      <c r="E16" s="57" t="s">
        <v>24</v>
      </c>
      <c r="F16" s="57" t="s">
        <v>55</v>
      </c>
      <c r="G16" s="57" t="s">
        <v>196</v>
      </c>
      <c r="H16" s="54" t="s">
        <v>199</v>
      </c>
      <c r="I16" s="56" t="s">
        <v>200</v>
      </c>
      <c r="J16" s="57"/>
      <c r="K16" s="58">
        <v>0.20833333333333301</v>
      </c>
      <c r="L16" s="58">
        <v>0.33333333333333298</v>
      </c>
      <c r="M16" s="180"/>
      <c r="N16" s="185">
        <v>312</v>
      </c>
      <c r="O16" s="57"/>
      <c r="P16" s="57">
        <v>15</v>
      </c>
      <c r="Q16" s="57">
        <v>90</v>
      </c>
      <c r="R16" s="57">
        <f>Q16-P16</f>
        <v>75</v>
      </c>
      <c r="S16" s="184"/>
    </row>
    <row r="17" spans="1:19" ht="55.2" customHeight="1" x14ac:dyDescent="0.25">
      <c r="A17" s="57">
        <v>3</v>
      </c>
      <c r="B17" s="57">
        <v>3200</v>
      </c>
      <c r="C17" s="57" t="s">
        <v>201</v>
      </c>
      <c r="D17" s="57" t="s">
        <v>58</v>
      </c>
      <c r="E17" s="57" t="s">
        <v>24</v>
      </c>
      <c r="F17" s="57" t="s">
        <v>58</v>
      </c>
      <c r="G17" s="57" t="s">
        <v>196</v>
      </c>
      <c r="H17" s="54" t="s">
        <v>202</v>
      </c>
      <c r="I17" s="56" t="s">
        <v>547</v>
      </c>
      <c r="J17" s="57" t="s">
        <v>32</v>
      </c>
      <c r="K17" s="58">
        <v>0.31944444444444448</v>
      </c>
      <c r="L17" s="58">
        <v>0.625</v>
      </c>
      <c r="M17" s="180"/>
      <c r="N17" s="185">
        <v>275</v>
      </c>
      <c r="O17" s="57"/>
      <c r="P17" s="57">
        <v>30</v>
      </c>
      <c r="Q17" s="57">
        <v>90</v>
      </c>
      <c r="R17" s="57">
        <f>Q17-P17</f>
        <v>60</v>
      </c>
      <c r="S17" s="184"/>
    </row>
    <row r="18" spans="1:19" ht="21.9" customHeight="1" x14ac:dyDescent="0.25">
      <c r="A18" s="382">
        <v>4</v>
      </c>
      <c r="B18" s="382">
        <v>3205</v>
      </c>
      <c r="C18" s="382" t="s">
        <v>203</v>
      </c>
      <c r="D18" s="382" t="s">
        <v>58</v>
      </c>
      <c r="E18" s="382" t="s">
        <v>24</v>
      </c>
      <c r="F18" s="382" t="s">
        <v>135</v>
      </c>
      <c r="G18" s="382" t="s">
        <v>196</v>
      </c>
      <c r="H18" s="382" t="s">
        <v>204</v>
      </c>
      <c r="I18" s="56" t="s">
        <v>205</v>
      </c>
      <c r="J18" s="57" t="s">
        <v>32</v>
      </c>
      <c r="K18" s="58">
        <v>0.16666666666666699</v>
      </c>
      <c r="L18" s="58">
        <v>0.66666666666666663</v>
      </c>
      <c r="M18" s="180"/>
      <c r="N18" s="386">
        <v>275</v>
      </c>
      <c r="O18" s="382"/>
      <c r="P18" s="57">
        <v>15</v>
      </c>
      <c r="Q18" s="382">
        <v>180</v>
      </c>
      <c r="R18" s="382">
        <f>Q18-SUM(P18:P20)</f>
        <v>135</v>
      </c>
      <c r="S18" s="184"/>
    </row>
    <row r="19" spans="1:19" ht="34.200000000000003" customHeight="1" x14ac:dyDescent="0.25">
      <c r="A19" s="382"/>
      <c r="B19" s="382"/>
      <c r="C19" s="382"/>
      <c r="D19" s="382"/>
      <c r="E19" s="382"/>
      <c r="F19" s="382"/>
      <c r="G19" s="382"/>
      <c r="H19" s="382"/>
      <c r="I19" s="393" t="s">
        <v>61</v>
      </c>
      <c r="J19" s="382"/>
      <c r="K19" s="398">
        <v>0.66666666666666696</v>
      </c>
      <c r="L19" s="398">
        <v>0.20833333333333301</v>
      </c>
      <c r="M19" s="180"/>
      <c r="N19" s="386"/>
      <c r="O19" s="382"/>
      <c r="P19" s="382">
        <v>30</v>
      </c>
      <c r="Q19" s="382"/>
      <c r="R19" s="382"/>
      <c r="S19" s="184"/>
    </row>
    <row r="20" spans="1:19" ht="29.4" customHeight="1" x14ac:dyDescent="0.25">
      <c r="A20" s="382"/>
      <c r="B20" s="382"/>
      <c r="C20" s="382"/>
      <c r="D20" s="382"/>
      <c r="E20" s="382"/>
      <c r="F20" s="382"/>
      <c r="G20" s="382"/>
      <c r="H20" s="382"/>
      <c r="I20" s="393"/>
      <c r="J20" s="382"/>
      <c r="K20" s="398"/>
      <c r="L20" s="398"/>
      <c r="M20" s="180"/>
      <c r="N20" s="386"/>
      <c r="O20" s="382"/>
      <c r="P20" s="382"/>
      <c r="Q20" s="382"/>
      <c r="R20" s="382"/>
      <c r="S20" s="184"/>
    </row>
    <row r="21" spans="1:19" ht="15.45" customHeight="1" x14ac:dyDescent="0.25">
      <c r="A21" s="382">
        <v>5</v>
      </c>
      <c r="B21" s="382">
        <v>3213</v>
      </c>
      <c r="C21" s="382" t="s">
        <v>206</v>
      </c>
      <c r="D21" s="382" t="s">
        <v>58</v>
      </c>
      <c r="E21" s="382" t="s">
        <v>24</v>
      </c>
      <c r="F21" s="382" t="s">
        <v>59</v>
      </c>
      <c r="G21" s="382" t="s">
        <v>196</v>
      </c>
      <c r="H21" s="382" t="s">
        <v>207</v>
      </c>
      <c r="I21" s="393" t="s">
        <v>35</v>
      </c>
      <c r="J21" s="382"/>
      <c r="K21" s="58">
        <v>0.20833333333333301</v>
      </c>
      <c r="L21" s="58">
        <v>0.20833333333333301</v>
      </c>
      <c r="M21" s="180"/>
      <c r="N21" s="386">
        <v>275</v>
      </c>
      <c r="O21" s="382"/>
      <c r="P21" s="383">
        <v>45</v>
      </c>
      <c r="Q21" s="382">
        <v>300</v>
      </c>
      <c r="R21" s="382">
        <f>Q21-SUM(P21:P25)</f>
        <v>225</v>
      </c>
      <c r="S21" s="184"/>
    </row>
    <row r="22" spans="1:19" ht="15.45" customHeight="1" x14ac:dyDescent="0.25">
      <c r="A22" s="382"/>
      <c r="B22" s="382"/>
      <c r="C22" s="382"/>
      <c r="D22" s="382"/>
      <c r="E22" s="382"/>
      <c r="F22" s="382"/>
      <c r="G22" s="382"/>
      <c r="H22" s="382"/>
      <c r="I22" s="393"/>
      <c r="J22" s="382"/>
      <c r="K22" s="58">
        <v>0.75</v>
      </c>
      <c r="L22" s="58">
        <v>0.27083333333333298</v>
      </c>
      <c r="M22" s="180"/>
      <c r="N22" s="386"/>
      <c r="O22" s="382"/>
      <c r="P22" s="384"/>
      <c r="Q22" s="382"/>
      <c r="R22" s="382"/>
      <c r="S22" s="184"/>
    </row>
    <row r="23" spans="1:19" ht="15.45" customHeight="1" x14ac:dyDescent="0.25">
      <c r="A23" s="382"/>
      <c r="B23" s="382"/>
      <c r="C23" s="382"/>
      <c r="D23" s="382"/>
      <c r="E23" s="382"/>
      <c r="F23" s="382"/>
      <c r="G23" s="382"/>
      <c r="H23" s="382"/>
      <c r="I23" s="393"/>
      <c r="J23" s="382"/>
      <c r="K23" s="58">
        <v>0.22916666666666699</v>
      </c>
      <c r="L23" s="58">
        <v>0.58333333333333304</v>
      </c>
      <c r="M23" s="180"/>
      <c r="N23" s="386"/>
      <c r="O23" s="382"/>
      <c r="P23" s="384"/>
      <c r="Q23" s="382"/>
      <c r="R23" s="382"/>
      <c r="S23" s="184"/>
    </row>
    <row r="24" spans="1:19" ht="15.45" customHeight="1" x14ac:dyDescent="0.25">
      <c r="A24" s="382"/>
      <c r="B24" s="382"/>
      <c r="C24" s="382"/>
      <c r="D24" s="382"/>
      <c r="E24" s="382"/>
      <c r="F24" s="382"/>
      <c r="G24" s="382"/>
      <c r="H24" s="382"/>
      <c r="I24" s="393" t="s">
        <v>61</v>
      </c>
      <c r="J24" s="382"/>
      <c r="K24" s="58">
        <v>0.8125</v>
      </c>
      <c r="L24" s="58">
        <v>0.29166666666666702</v>
      </c>
      <c r="M24" s="180"/>
      <c r="N24" s="386"/>
      <c r="O24" s="382"/>
      <c r="P24" s="383">
        <v>30</v>
      </c>
      <c r="Q24" s="382"/>
      <c r="R24" s="382"/>
      <c r="S24" s="184"/>
    </row>
    <row r="25" spans="1:19" ht="15.45" customHeight="1" x14ac:dyDescent="0.25">
      <c r="A25" s="382"/>
      <c r="B25" s="382"/>
      <c r="C25" s="382"/>
      <c r="D25" s="382"/>
      <c r="E25" s="382"/>
      <c r="F25" s="382"/>
      <c r="G25" s="382"/>
      <c r="H25" s="382"/>
      <c r="I25" s="393"/>
      <c r="J25" s="382"/>
      <c r="K25" s="58">
        <v>0.16666666666666699</v>
      </c>
      <c r="L25" s="58">
        <v>0.54166666666666696</v>
      </c>
      <c r="M25" s="180"/>
      <c r="N25" s="386"/>
      <c r="O25" s="382"/>
      <c r="P25" s="385"/>
      <c r="Q25" s="382"/>
      <c r="R25" s="382"/>
      <c r="S25" s="184"/>
    </row>
    <row r="26" spans="1:19" ht="41.4" x14ac:dyDescent="0.25">
      <c r="A26" s="57"/>
      <c r="B26" s="57">
        <v>5649</v>
      </c>
      <c r="C26" s="57" t="s">
        <v>530</v>
      </c>
      <c r="D26" s="57" t="s">
        <v>58</v>
      </c>
      <c r="E26" s="57" t="s">
        <v>24</v>
      </c>
      <c r="F26" s="57" t="s">
        <v>59</v>
      </c>
      <c r="G26" s="57" t="s">
        <v>196</v>
      </c>
      <c r="H26" s="57" t="s">
        <v>531</v>
      </c>
      <c r="I26" s="56"/>
      <c r="J26" s="57"/>
      <c r="K26" s="58"/>
      <c r="L26" s="58"/>
      <c r="M26" s="180"/>
      <c r="N26" s="185">
        <v>275</v>
      </c>
      <c r="O26" s="186"/>
      <c r="P26" s="182"/>
      <c r="Q26" s="57">
        <v>90</v>
      </c>
      <c r="R26" s="57">
        <v>90</v>
      </c>
      <c r="S26" s="184"/>
    </row>
    <row r="27" spans="1:19" ht="21.9" customHeight="1" x14ac:dyDescent="0.25">
      <c r="A27" s="382">
        <v>6</v>
      </c>
      <c r="B27" s="382">
        <v>3221</v>
      </c>
      <c r="C27" s="382" t="s">
        <v>208</v>
      </c>
      <c r="D27" s="382" t="s">
        <v>58</v>
      </c>
      <c r="E27" s="382" t="s">
        <v>24</v>
      </c>
      <c r="F27" s="382" t="s">
        <v>63</v>
      </c>
      <c r="G27" s="382" t="s">
        <v>196</v>
      </c>
      <c r="H27" s="382" t="s">
        <v>209</v>
      </c>
      <c r="I27" s="56" t="s">
        <v>200</v>
      </c>
      <c r="J27" s="57"/>
      <c r="K27" s="58">
        <v>0.58333333333333304</v>
      </c>
      <c r="L27" s="58">
        <v>0.25</v>
      </c>
      <c r="M27" s="180"/>
      <c r="N27" s="386">
        <v>295</v>
      </c>
      <c r="O27" s="383"/>
      <c r="P27" s="57">
        <v>30</v>
      </c>
      <c r="Q27" s="382">
        <v>180</v>
      </c>
      <c r="R27" s="382">
        <f>Q27-SUM(P27:P29)</f>
        <v>120</v>
      </c>
      <c r="S27" s="184"/>
    </row>
    <row r="28" spans="1:19" ht="34.200000000000003" customHeight="1" x14ac:dyDescent="0.25">
      <c r="A28" s="382"/>
      <c r="B28" s="382"/>
      <c r="C28" s="382"/>
      <c r="D28" s="382"/>
      <c r="E28" s="382"/>
      <c r="F28" s="382"/>
      <c r="G28" s="382"/>
      <c r="H28" s="382"/>
      <c r="I28" s="393" t="s">
        <v>210</v>
      </c>
      <c r="J28" s="382"/>
      <c r="K28" s="398">
        <v>0.66666666666666696</v>
      </c>
      <c r="L28" s="398">
        <v>0.22916666666666699</v>
      </c>
      <c r="M28" s="180"/>
      <c r="N28" s="386"/>
      <c r="O28" s="384"/>
      <c r="P28" s="382">
        <v>30</v>
      </c>
      <c r="Q28" s="382"/>
      <c r="R28" s="382"/>
      <c r="S28" s="184"/>
    </row>
    <row r="29" spans="1:19" ht="27.15" customHeight="1" x14ac:dyDescent="0.25">
      <c r="A29" s="382"/>
      <c r="B29" s="382"/>
      <c r="C29" s="382"/>
      <c r="D29" s="382"/>
      <c r="E29" s="382"/>
      <c r="F29" s="382"/>
      <c r="G29" s="382"/>
      <c r="H29" s="382"/>
      <c r="I29" s="393"/>
      <c r="J29" s="382"/>
      <c r="K29" s="398"/>
      <c r="L29" s="398"/>
      <c r="M29" s="180"/>
      <c r="N29" s="386"/>
      <c r="O29" s="385"/>
      <c r="P29" s="382"/>
      <c r="Q29" s="382"/>
      <c r="R29" s="382"/>
      <c r="S29" s="184"/>
    </row>
    <row r="30" spans="1:19" x14ac:dyDescent="0.25">
      <c r="A30" s="383">
        <v>7</v>
      </c>
      <c r="B30" s="383">
        <v>3227</v>
      </c>
      <c r="C30" s="383" t="s">
        <v>211</v>
      </c>
      <c r="D30" s="383" t="s">
        <v>58</v>
      </c>
      <c r="E30" s="383" t="s">
        <v>24</v>
      </c>
      <c r="F30" s="383" t="s">
        <v>212</v>
      </c>
      <c r="G30" s="383" t="s">
        <v>196</v>
      </c>
      <c r="H30" s="383" t="s">
        <v>213</v>
      </c>
      <c r="I30" s="402" t="s">
        <v>36</v>
      </c>
      <c r="J30" s="409"/>
      <c r="K30" s="187">
        <v>0.66666666666666663</v>
      </c>
      <c r="L30" s="187">
        <v>0.33333333333333331</v>
      </c>
      <c r="M30" s="180"/>
      <c r="N30" s="387">
        <v>294</v>
      </c>
      <c r="O30" s="390"/>
      <c r="P30" s="383">
        <v>30</v>
      </c>
      <c r="Q30" s="383">
        <v>90</v>
      </c>
      <c r="R30" s="383">
        <f>Q30-SUM(P30:P34)</f>
        <v>30</v>
      </c>
      <c r="S30" s="184"/>
    </row>
    <row r="31" spans="1:19" x14ac:dyDescent="0.25">
      <c r="A31" s="384"/>
      <c r="B31" s="384"/>
      <c r="C31" s="384"/>
      <c r="D31" s="384"/>
      <c r="E31" s="384"/>
      <c r="F31" s="384"/>
      <c r="G31" s="384"/>
      <c r="H31" s="384"/>
      <c r="I31" s="403"/>
      <c r="J31" s="410"/>
      <c r="K31" s="187">
        <v>0.16666666666666666</v>
      </c>
      <c r="L31" s="187">
        <v>0.70833333333333337</v>
      </c>
      <c r="M31" s="180"/>
      <c r="N31" s="388"/>
      <c r="O31" s="391"/>
      <c r="P31" s="385"/>
      <c r="Q31" s="384"/>
      <c r="R31" s="384"/>
      <c r="S31" s="184"/>
    </row>
    <row r="32" spans="1:19" x14ac:dyDescent="0.25">
      <c r="A32" s="384"/>
      <c r="B32" s="384"/>
      <c r="C32" s="384"/>
      <c r="D32" s="384"/>
      <c r="E32" s="384"/>
      <c r="F32" s="384"/>
      <c r="G32" s="384"/>
      <c r="H32" s="384"/>
      <c r="I32" s="399" t="s">
        <v>35</v>
      </c>
      <c r="J32" s="383"/>
      <c r="K32" s="394">
        <v>0.1875</v>
      </c>
      <c r="L32" s="396">
        <v>0.20833333333333334</v>
      </c>
      <c r="M32" s="180"/>
      <c r="N32" s="388"/>
      <c r="O32" s="391"/>
      <c r="P32" s="383">
        <v>30</v>
      </c>
      <c r="Q32" s="384"/>
      <c r="R32" s="384"/>
      <c r="S32" s="184"/>
    </row>
    <row r="33" spans="1:19" x14ac:dyDescent="0.25">
      <c r="A33" s="384"/>
      <c r="B33" s="384"/>
      <c r="C33" s="384"/>
      <c r="D33" s="384"/>
      <c r="E33" s="384"/>
      <c r="F33" s="384"/>
      <c r="G33" s="384"/>
      <c r="H33" s="384"/>
      <c r="I33" s="400"/>
      <c r="J33" s="384"/>
      <c r="K33" s="395"/>
      <c r="L33" s="397"/>
      <c r="M33" s="180"/>
      <c r="N33" s="388"/>
      <c r="O33" s="391"/>
      <c r="P33" s="385"/>
      <c r="Q33" s="384"/>
      <c r="R33" s="384"/>
      <c r="S33" s="184"/>
    </row>
    <row r="34" spans="1:19" x14ac:dyDescent="0.25">
      <c r="A34" s="385"/>
      <c r="B34" s="385"/>
      <c r="C34" s="385"/>
      <c r="D34" s="385"/>
      <c r="E34" s="385"/>
      <c r="F34" s="385"/>
      <c r="G34" s="385"/>
      <c r="H34" s="385"/>
      <c r="I34" s="401"/>
      <c r="J34" s="385"/>
      <c r="K34" s="58"/>
      <c r="L34" s="58"/>
      <c r="M34" s="180"/>
      <c r="N34" s="389"/>
      <c r="O34" s="392"/>
      <c r="P34" s="57"/>
      <c r="Q34" s="385"/>
      <c r="R34" s="385"/>
      <c r="S34" s="184"/>
    </row>
    <row r="35" spans="1:19" x14ac:dyDescent="0.25">
      <c r="A35" s="383">
        <v>8</v>
      </c>
      <c r="B35" s="383">
        <v>3377</v>
      </c>
      <c r="C35" s="383" t="s">
        <v>214</v>
      </c>
      <c r="D35" s="383" t="s">
        <v>66</v>
      </c>
      <c r="E35" s="383" t="s">
        <v>24</v>
      </c>
      <c r="F35" s="383" t="s">
        <v>67</v>
      </c>
      <c r="G35" s="383" t="s">
        <v>196</v>
      </c>
      <c r="H35" s="383" t="s">
        <v>215</v>
      </c>
      <c r="I35" s="188" t="s">
        <v>35</v>
      </c>
      <c r="J35" s="182"/>
      <c r="K35" s="58"/>
      <c r="L35" s="58"/>
      <c r="M35" s="180"/>
      <c r="N35" s="189"/>
      <c r="O35" s="190"/>
      <c r="P35" s="57">
        <v>30</v>
      </c>
      <c r="Q35" s="383">
        <v>75</v>
      </c>
      <c r="R35" s="383">
        <f>Q35-SUM(P35:P36)</f>
        <v>15</v>
      </c>
      <c r="S35" s="184"/>
    </row>
    <row r="36" spans="1:19" ht="42.75" customHeight="1" x14ac:dyDescent="0.25">
      <c r="A36" s="385"/>
      <c r="B36" s="385"/>
      <c r="C36" s="385"/>
      <c r="D36" s="385"/>
      <c r="E36" s="385"/>
      <c r="F36" s="385"/>
      <c r="G36" s="385"/>
      <c r="H36" s="385"/>
      <c r="I36" s="56" t="s">
        <v>216</v>
      </c>
      <c r="J36" s="57" t="s">
        <v>32</v>
      </c>
      <c r="K36" s="58">
        <v>0.33333333333333298</v>
      </c>
      <c r="L36" s="58">
        <v>0.5</v>
      </c>
      <c r="M36" s="180"/>
      <c r="N36" s="185">
        <v>95</v>
      </c>
      <c r="O36" s="186"/>
      <c r="P36" s="57">
        <v>30</v>
      </c>
      <c r="Q36" s="385"/>
      <c r="R36" s="385"/>
      <c r="S36" s="184"/>
    </row>
    <row r="37" spans="1:19" ht="41.4" x14ac:dyDescent="0.25">
      <c r="A37" s="57">
        <v>9</v>
      </c>
      <c r="B37" s="57">
        <v>3377</v>
      </c>
      <c r="C37" s="57" t="s">
        <v>217</v>
      </c>
      <c r="D37" s="57" t="s">
        <v>66</v>
      </c>
      <c r="E37" s="57" t="s">
        <v>24</v>
      </c>
      <c r="F37" s="57" t="s">
        <v>73</v>
      </c>
      <c r="G37" s="57" t="s">
        <v>196</v>
      </c>
      <c r="H37" s="54" t="s">
        <v>218</v>
      </c>
      <c r="I37" s="56"/>
      <c r="J37" s="57"/>
      <c r="K37" s="58"/>
      <c r="L37" s="58"/>
      <c r="M37" s="180"/>
      <c r="N37" s="185">
        <v>95</v>
      </c>
      <c r="O37" s="57"/>
      <c r="P37" s="57"/>
      <c r="Q37" s="57">
        <v>75</v>
      </c>
      <c r="R37" s="57">
        <v>75</v>
      </c>
      <c r="S37" s="184"/>
    </row>
    <row r="38" spans="1:19" ht="42" customHeight="1" x14ac:dyDescent="0.25">
      <c r="A38" s="57">
        <v>10</v>
      </c>
      <c r="B38" s="57">
        <v>502</v>
      </c>
      <c r="C38" s="57" t="s">
        <v>219</v>
      </c>
      <c r="D38" s="57" t="s">
        <v>28</v>
      </c>
      <c r="E38" s="57" t="s">
        <v>24</v>
      </c>
      <c r="F38" s="57" t="s">
        <v>173</v>
      </c>
      <c r="G38" s="57" t="s">
        <v>196</v>
      </c>
      <c r="H38" s="55" t="s">
        <v>220</v>
      </c>
      <c r="I38" s="56"/>
      <c r="J38" s="57"/>
      <c r="K38" s="58"/>
      <c r="L38" s="58"/>
      <c r="M38" s="180"/>
      <c r="N38" s="185">
        <v>254</v>
      </c>
      <c r="O38" s="57"/>
      <c r="P38" s="57"/>
      <c r="Q38" s="57">
        <v>150</v>
      </c>
      <c r="R38" s="57">
        <v>150</v>
      </c>
      <c r="S38" s="184"/>
    </row>
    <row r="39" spans="1:19" ht="41.4" x14ac:dyDescent="0.25">
      <c r="A39" s="57">
        <v>11</v>
      </c>
      <c r="B39" s="57">
        <v>575</v>
      </c>
      <c r="C39" s="57" t="s">
        <v>221</v>
      </c>
      <c r="D39" s="57" t="s">
        <v>76</v>
      </c>
      <c r="E39" s="57" t="s">
        <v>24</v>
      </c>
      <c r="F39" s="57" t="s">
        <v>77</v>
      </c>
      <c r="G39" s="57" t="s">
        <v>196</v>
      </c>
      <c r="H39" s="55" t="s">
        <v>222</v>
      </c>
      <c r="I39" s="56" t="s">
        <v>510</v>
      </c>
      <c r="J39" s="57" t="s">
        <v>32</v>
      </c>
      <c r="K39" s="58">
        <v>0.28472222222222221</v>
      </c>
      <c r="L39" s="58">
        <v>0.25</v>
      </c>
      <c r="M39" s="180"/>
      <c r="N39" s="185">
        <v>214</v>
      </c>
      <c r="O39" s="57"/>
      <c r="P39" s="57">
        <v>15</v>
      </c>
      <c r="Q39" s="57">
        <v>90</v>
      </c>
      <c r="R39" s="57">
        <f>Q39-P39</f>
        <v>75</v>
      </c>
      <c r="S39" s="184"/>
    </row>
    <row r="40" spans="1:19" ht="41.4" x14ac:dyDescent="0.25">
      <c r="A40" s="57">
        <v>12</v>
      </c>
      <c r="B40" s="57">
        <v>577</v>
      </c>
      <c r="C40" s="57" t="s">
        <v>223</v>
      </c>
      <c r="D40" s="57" t="s">
        <v>76</v>
      </c>
      <c r="E40" s="57" t="s">
        <v>24</v>
      </c>
      <c r="F40" s="57" t="s">
        <v>104</v>
      </c>
      <c r="G40" s="57" t="s">
        <v>196</v>
      </c>
      <c r="H40" s="55" t="s">
        <v>224</v>
      </c>
      <c r="I40" s="56"/>
      <c r="J40" s="57"/>
      <c r="K40" s="58"/>
      <c r="L40" s="58"/>
      <c r="M40" s="180"/>
      <c r="N40" s="185">
        <v>239</v>
      </c>
      <c r="O40" s="57"/>
      <c r="P40" s="57"/>
      <c r="Q40" s="57">
        <v>60</v>
      </c>
      <c r="R40" s="57">
        <v>60</v>
      </c>
      <c r="S40" s="184"/>
    </row>
    <row r="41" spans="1:19" ht="41.4" x14ac:dyDescent="0.25">
      <c r="A41" s="57">
        <v>13</v>
      </c>
      <c r="B41" s="57">
        <v>584</v>
      </c>
      <c r="C41" s="57" t="s">
        <v>225</v>
      </c>
      <c r="D41" s="57" t="s">
        <v>76</v>
      </c>
      <c r="E41" s="57" t="s">
        <v>24</v>
      </c>
      <c r="F41" s="57" t="s">
        <v>226</v>
      </c>
      <c r="G41" s="57" t="s">
        <v>196</v>
      </c>
      <c r="H41" s="55" t="s">
        <v>227</v>
      </c>
      <c r="I41" s="56"/>
      <c r="J41" s="57"/>
      <c r="K41" s="58"/>
      <c r="L41" s="58"/>
      <c r="M41" s="180"/>
      <c r="N41" s="185">
        <v>245</v>
      </c>
      <c r="O41" s="57"/>
      <c r="P41" s="57"/>
      <c r="Q41" s="57">
        <v>60</v>
      </c>
      <c r="R41" s="57">
        <v>60</v>
      </c>
      <c r="S41" s="184"/>
    </row>
    <row r="42" spans="1:19" ht="41.4" x14ac:dyDescent="0.25">
      <c r="A42" s="57">
        <v>14</v>
      </c>
      <c r="B42" s="57">
        <v>586</v>
      </c>
      <c r="C42" s="57" t="s">
        <v>228</v>
      </c>
      <c r="D42" s="57" t="s">
        <v>76</v>
      </c>
      <c r="E42" s="57" t="s">
        <v>24</v>
      </c>
      <c r="F42" s="57" t="s">
        <v>114</v>
      </c>
      <c r="G42" s="57" t="s">
        <v>196</v>
      </c>
      <c r="H42" s="55" t="s">
        <v>229</v>
      </c>
      <c r="I42" s="56"/>
      <c r="J42" s="57"/>
      <c r="K42" s="58"/>
      <c r="L42" s="58"/>
      <c r="M42" s="180"/>
      <c r="N42" s="185">
        <v>249</v>
      </c>
      <c r="O42" s="57"/>
      <c r="P42" s="57"/>
      <c r="Q42" s="57">
        <v>60</v>
      </c>
      <c r="R42" s="57">
        <v>60</v>
      </c>
      <c r="S42" s="184"/>
    </row>
    <row r="43" spans="1:19" ht="41.4" x14ac:dyDescent="0.25">
      <c r="A43" s="57">
        <v>15</v>
      </c>
      <c r="B43" s="57">
        <v>593</v>
      </c>
      <c r="C43" s="57" t="s">
        <v>230</v>
      </c>
      <c r="D43" s="57" t="s">
        <v>76</v>
      </c>
      <c r="E43" s="57" t="s">
        <v>24</v>
      </c>
      <c r="F43" s="57" t="s">
        <v>231</v>
      </c>
      <c r="G43" s="57" t="s">
        <v>196</v>
      </c>
      <c r="H43" s="55" t="s">
        <v>232</v>
      </c>
      <c r="I43" s="56"/>
      <c r="J43" s="57"/>
      <c r="K43" s="58"/>
      <c r="L43" s="58"/>
      <c r="M43" s="180"/>
      <c r="N43" s="185">
        <v>234</v>
      </c>
      <c r="O43" s="57"/>
      <c r="P43" s="57"/>
      <c r="Q43" s="57">
        <v>60</v>
      </c>
      <c r="R43" s="57">
        <v>60</v>
      </c>
      <c r="S43" s="184"/>
    </row>
    <row r="44" spans="1:19" ht="41.4" x14ac:dyDescent="0.25">
      <c r="A44" s="57">
        <v>16</v>
      </c>
      <c r="B44" s="57">
        <v>595</v>
      </c>
      <c r="C44" s="57" t="s">
        <v>233</v>
      </c>
      <c r="D44" s="57" t="s">
        <v>76</v>
      </c>
      <c r="E44" s="57" t="s">
        <v>24</v>
      </c>
      <c r="F44" s="57" t="s">
        <v>117</v>
      </c>
      <c r="G44" s="57" t="s">
        <v>196</v>
      </c>
      <c r="H44" s="55" t="s">
        <v>234</v>
      </c>
      <c r="I44" s="56"/>
      <c r="J44" s="57"/>
      <c r="K44" s="58"/>
      <c r="L44" s="58"/>
      <c r="M44" s="180"/>
      <c r="N44" s="185">
        <v>244</v>
      </c>
      <c r="O44" s="57"/>
      <c r="P44" s="57"/>
      <c r="Q44" s="57">
        <v>30</v>
      </c>
      <c r="R44" s="57">
        <v>30</v>
      </c>
      <c r="S44" s="184"/>
    </row>
    <row r="45" spans="1:19" ht="41.7" customHeight="1" x14ac:dyDescent="0.25">
      <c r="A45" s="57">
        <v>17</v>
      </c>
      <c r="B45" s="57">
        <v>623</v>
      </c>
      <c r="C45" s="57" t="s">
        <v>235</v>
      </c>
      <c r="D45" s="57" t="s">
        <v>236</v>
      </c>
      <c r="E45" s="57" t="s">
        <v>24</v>
      </c>
      <c r="F45" s="57" t="s">
        <v>236</v>
      </c>
      <c r="G45" s="57" t="s">
        <v>196</v>
      </c>
      <c r="H45" s="55" t="s">
        <v>237</v>
      </c>
      <c r="I45" s="56"/>
      <c r="J45" s="57"/>
      <c r="K45" s="58"/>
      <c r="L45" s="58"/>
      <c r="M45" s="180"/>
      <c r="N45" s="185">
        <v>360</v>
      </c>
      <c r="O45" s="57"/>
      <c r="P45" s="57"/>
      <c r="Q45" s="57">
        <v>60</v>
      </c>
      <c r="R45" s="57">
        <v>60</v>
      </c>
      <c r="S45" s="184"/>
    </row>
    <row r="46" spans="1:19" ht="45.15" customHeight="1" x14ac:dyDescent="0.25">
      <c r="A46" s="57">
        <v>18</v>
      </c>
      <c r="B46" s="57">
        <v>645</v>
      </c>
      <c r="C46" s="57" t="s">
        <v>238</v>
      </c>
      <c r="D46" s="57" t="s">
        <v>120</v>
      </c>
      <c r="E46" s="57" t="s">
        <v>24</v>
      </c>
      <c r="F46" s="57" t="s">
        <v>120</v>
      </c>
      <c r="G46" s="57" t="s">
        <v>196</v>
      </c>
      <c r="H46" s="55" t="s">
        <v>239</v>
      </c>
      <c r="I46" s="56"/>
      <c r="J46" s="57"/>
      <c r="K46" s="58"/>
      <c r="L46" s="58"/>
      <c r="M46" s="180"/>
      <c r="N46" s="185">
        <v>148</v>
      </c>
      <c r="O46" s="57"/>
      <c r="P46" s="57"/>
      <c r="Q46" s="57">
        <v>30</v>
      </c>
      <c r="R46" s="282">
        <v>30</v>
      </c>
      <c r="S46" s="184"/>
    </row>
    <row r="47" spans="1:19" ht="42" customHeight="1" x14ac:dyDescent="0.25">
      <c r="A47" s="382">
        <v>19</v>
      </c>
      <c r="B47" s="382">
        <v>3818</v>
      </c>
      <c r="C47" s="382" t="s">
        <v>240</v>
      </c>
      <c r="D47" s="382" t="s">
        <v>241</v>
      </c>
      <c r="E47" s="382" t="s">
        <v>24</v>
      </c>
      <c r="F47" s="382" t="s">
        <v>97</v>
      </c>
      <c r="G47" s="382" t="s">
        <v>196</v>
      </c>
      <c r="H47" s="382" t="s">
        <v>242</v>
      </c>
      <c r="I47" s="393" t="s">
        <v>99</v>
      </c>
      <c r="J47" s="382" t="s">
        <v>32</v>
      </c>
      <c r="K47" s="58">
        <v>0.15625</v>
      </c>
      <c r="L47" s="58">
        <v>0.33333333333333298</v>
      </c>
      <c r="M47" s="180"/>
      <c r="N47" s="386">
        <v>330</v>
      </c>
      <c r="O47" s="382"/>
      <c r="P47" s="382">
        <v>60</v>
      </c>
      <c r="Q47" s="382">
        <v>60</v>
      </c>
      <c r="R47" s="382">
        <v>0</v>
      </c>
      <c r="S47" s="184"/>
    </row>
    <row r="48" spans="1:19" ht="42" customHeight="1" x14ac:dyDescent="0.25">
      <c r="A48" s="382"/>
      <c r="B48" s="382"/>
      <c r="C48" s="382"/>
      <c r="D48" s="382"/>
      <c r="E48" s="382"/>
      <c r="F48" s="382"/>
      <c r="G48" s="382"/>
      <c r="H48" s="382"/>
      <c r="I48" s="393"/>
      <c r="J48" s="382"/>
      <c r="K48" s="58">
        <v>0.89583333333333304</v>
      </c>
      <c r="L48" s="58">
        <v>0.66666666666666696</v>
      </c>
      <c r="M48" s="180"/>
      <c r="N48" s="386"/>
      <c r="O48" s="382"/>
      <c r="P48" s="382"/>
      <c r="Q48" s="382"/>
      <c r="R48" s="382"/>
      <c r="S48" s="184"/>
    </row>
    <row r="49" spans="1:19" ht="30.75" customHeight="1" x14ac:dyDescent="0.25">
      <c r="A49" s="382">
        <v>20</v>
      </c>
      <c r="B49" s="382">
        <v>3819</v>
      </c>
      <c r="C49" s="382" t="s">
        <v>243</v>
      </c>
      <c r="D49" s="382" t="s">
        <v>241</v>
      </c>
      <c r="E49" s="382" t="s">
        <v>24</v>
      </c>
      <c r="F49" s="382" t="s">
        <v>244</v>
      </c>
      <c r="G49" s="382" t="s">
        <v>196</v>
      </c>
      <c r="H49" s="382" t="s">
        <v>245</v>
      </c>
      <c r="I49" s="393" t="s">
        <v>99</v>
      </c>
      <c r="J49" s="382" t="s">
        <v>32</v>
      </c>
      <c r="K49" s="58">
        <v>0.25</v>
      </c>
      <c r="L49" s="58">
        <v>0.25</v>
      </c>
      <c r="M49" s="180"/>
      <c r="N49" s="386">
        <v>310</v>
      </c>
      <c r="O49" s="382"/>
      <c r="P49" s="382">
        <v>60</v>
      </c>
      <c r="Q49" s="382">
        <v>60</v>
      </c>
      <c r="R49" s="382">
        <v>0</v>
      </c>
      <c r="S49" s="184"/>
    </row>
    <row r="50" spans="1:19" ht="27.45" customHeight="1" x14ac:dyDescent="0.25">
      <c r="A50" s="382"/>
      <c r="B50" s="382"/>
      <c r="C50" s="382"/>
      <c r="D50" s="382"/>
      <c r="E50" s="382"/>
      <c r="F50" s="382"/>
      <c r="G50" s="382"/>
      <c r="H50" s="382"/>
      <c r="I50" s="393"/>
      <c r="J50" s="382"/>
      <c r="K50" s="58">
        <v>0.77083333333333304</v>
      </c>
      <c r="L50" s="58">
        <v>0.70833333333333304</v>
      </c>
      <c r="M50" s="180"/>
      <c r="N50" s="386"/>
      <c r="O50" s="382"/>
      <c r="P50" s="382"/>
      <c r="Q50" s="382"/>
      <c r="R50" s="382"/>
      <c r="S50" s="184"/>
    </row>
    <row r="51" spans="1:19" ht="41.4" x14ac:dyDescent="0.25">
      <c r="A51" s="57">
        <v>21</v>
      </c>
      <c r="B51" s="57">
        <v>4894</v>
      </c>
      <c r="C51" s="57" t="s">
        <v>485</v>
      </c>
      <c r="D51" s="57" t="s">
        <v>24</v>
      </c>
      <c r="E51" s="57" t="s">
        <v>486</v>
      </c>
      <c r="F51" s="57" t="s">
        <v>196</v>
      </c>
      <c r="G51" s="57" t="s">
        <v>487</v>
      </c>
      <c r="H51" s="57" t="s">
        <v>488</v>
      </c>
      <c r="I51" s="56" t="s">
        <v>495</v>
      </c>
      <c r="J51" s="57" t="s">
        <v>32</v>
      </c>
      <c r="K51" s="58" t="s">
        <v>496</v>
      </c>
      <c r="L51" s="58" t="s">
        <v>496</v>
      </c>
      <c r="M51" s="57"/>
      <c r="N51" s="185">
        <v>130</v>
      </c>
      <c r="O51" s="57"/>
      <c r="P51" s="57">
        <v>60</v>
      </c>
      <c r="Q51" s="57">
        <v>120</v>
      </c>
      <c r="R51" s="57">
        <v>0</v>
      </c>
      <c r="S51" s="184"/>
    </row>
    <row r="52" spans="1:19" ht="27.6" x14ac:dyDescent="0.25">
      <c r="A52" s="57">
        <v>22</v>
      </c>
      <c r="B52" s="57">
        <v>4343</v>
      </c>
      <c r="C52" s="57" t="s">
        <v>501</v>
      </c>
      <c r="D52" s="57" t="s">
        <v>89</v>
      </c>
      <c r="E52" s="57" t="s">
        <v>24</v>
      </c>
      <c r="F52" s="57" t="s">
        <v>89</v>
      </c>
      <c r="G52" s="57" t="s">
        <v>196</v>
      </c>
      <c r="H52" s="57" t="s">
        <v>502</v>
      </c>
      <c r="M52" s="57"/>
      <c r="N52" s="185">
        <v>136</v>
      </c>
      <c r="O52" s="57"/>
      <c r="Q52" s="57">
        <v>90</v>
      </c>
      <c r="R52" s="57">
        <v>0</v>
      </c>
      <c r="S52" s="184"/>
    </row>
    <row r="53" spans="1:19" ht="41.4" x14ac:dyDescent="0.25">
      <c r="A53" s="57">
        <v>23</v>
      </c>
      <c r="B53" s="57">
        <v>5433</v>
      </c>
      <c r="C53" s="57" t="s">
        <v>534</v>
      </c>
      <c r="D53" s="57" t="s">
        <v>89</v>
      </c>
      <c r="E53" s="57" t="s">
        <v>24</v>
      </c>
      <c r="F53" s="57" t="s">
        <v>512</v>
      </c>
      <c r="G53" s="57" t="s">
        <v>196</v>
      </c>
      <c r="H53" s="57" t="s">
        <v>535</v>
      </c>
      <c r="I53" s="220" t="s">
        <v>503</v>
      </c>
      <c r="J53" s="191" t="s">
        <v>32</v>
      </c>
      <c r="K53" s="192" t="s">
        <v>505</v>
      </c>
      <c r="L53" s="192" t="s">
        <v>504</v>
      </c>
      <c r="M53" s="57"/>
      <c r="N53" s="185">
        <v>186</v>
      </c>
      <c r="O53" s="57"/>
      <c r="P53" s="57">
        <v>90</v>
      </c>
      <c r="Q53" s="57">
        <v>90</v>
      </c>
      <c r="R53" s="57">
        <v>0</v>
      </c>
      <c r="S53" s="184"/>
    </row>
    <row r="54" spans="1:19" ht="55.2" x14ac:dyDescent="0.25">
      <c r="A54" s="57">
        <v>24</v>
      </c>
      <c r="B54" s="57">
        <v>5691</v>
      </c>
      <c r="C54" s="57" t="s">
        <v>536</v>
      </c>
      <c r="D54" s="57" t="s">
        <v>81</v>
      </c>
      <c r="E54" s="57" t="s">
        <v>24</v>
      </c>
      <c r="F54" s="57" t="s">
        <v>85</v>
      </c>
      <c r="G54" s="57" t="s">
        <v>196</v>
      </c>
      <c r="H54" s="57" t="s">
        <v>537</v>
      </c>
      <c r="I54" s="184"/>
      <c r="J54" s="184"/>
      <c r="K54" s="192"/>
      <c r="L54" s="192"/>
      <c r="M54" s="57"/>
      <c r="N54" s="185">
        <v>280</v>
      </c>
      <c r="O54" s="57"/>
      <c r="Q54" s="57">
        <v>90</v>
      </c>
      <c r="R54" s="57">
        <v>90</v>
      </c>
      <c r="S54" s="184"/>
    </row>
    <row r="55" spans="1:19" ht="55.2" x14ac:dyDescent="0.25">
      <c r="A55" s="213">
        <v>25</v>
      </c>
      <c r="B55" s="213">
        <v>5863</v>
      </c>
      <c r="C55" s="213" t="s">
        <v>553</v>
      </c>
      <c r="D55" s="213" t="s">
        <v>89</v>
      </c>
      <c r="E55" s="213" t="s">
        <v>24</v>
      </c>
      <c r="F55" s="213" t="s">
        <v>554</v>
      </c>
      <c r="G55" s="213" t="s">
        <v>196</v>
      </c>
      <c r="H55" s="213" t="s">
        <v>555</v>
      </c>
      <c r="I55" s="220" t="s">
        <v>503</v>
      </c>
      <c r="J55" s="184"/>
      <c r="K55" s="221" t="s">
        <v>562</v>
      </c>
      <c r="L55" s="221" t="s">
        <v>561</v>
      </c>
      <c r="M55" s="213"/>
      <c r="N55" s="214">
        <v>180</v>
      </c>
      <c r="O55" s="213"/>
      <c r="P55" s="255">
        <v>60</v>
      </c>
      <c r="Q55" s="213">
        <v>90</v>
      </c>
      <c r="R55" s="213">
        <v>30</v>
      </c>
      <c r="S55" s="184"/>
    </row>
    <row r="56" spans="1:19" ht="21.9" customHeight="1" x14ac:dyDescent="0.3">
      <c r="A56" s="380" t="s">
        <v>432</v>
      </c>
      <c r="B56" s="380"/>
      <c r="C56" s="380"/>
      <c r="D56" s="380"/>
      <c r="E56" s="380"/>
      <c r="F56" s="380"/>
      <c r="G56" s="380"/>
      <c r="H56" s="193"/>
      <c r="I56" s="194">
        <f>SUMPRODUCT((I7:I53&lt;&gt;"")/COUNTIF(I7:I53,I7:I53&amp;""))</f>
        <v>15</v>
      </c>
      <c r="J56" s="194">
        <f>COUNTA(J9:J53)</f>
        <v>9</v>
      </c>
      <c r="K56" s="194"/>
      <c r="L56" s="194"/>
      <c r="M56" s="194"/>
      <c r="N56" s="195"/>
      <c r="O56" s="194"/>
      <c r="P56" s="194">
        <f>SUM(P7:P52)</f>
        <v>790</v>
      </c>
      <c r="Q56" s="194">
        <f>SUM(Q7:Q53)</f>
        <v>2790</v>
      </c>
      <c r="R56" s="194">
        <f>Q56-P56</f>
        <v>2000</v>
      </c>
      <c r="S56" s="184"/>
    </row>
  </sheetData>
  <mergeCells count="149">
    <mergeCell ref="S5:S6"/>
    <mergeCell ref="R47:R48"/>
    <mergeCell ref="R49:R50"/>
    <mergeCell ref="R30:R34"/>
    <mergeCell ref="R35:R36"/>
    <mergeCell ref="R7:R14"/>
    <mergeCell ref="R5:R6"/>
    <mergeCell ref="R18:R20"/>
    <mergeCell ref="R21:R25"/>
    <mergeCell ref="R27:R29"/>
    <mergeCell ref="Q27:Q29"/>
    <mergeCell ref="Q47:Q48"/>
    <mergeCell ref="Q49:Q50"/>
    <mergeCell ref="O5:O6"/>
    <mergeCell ref="O18:O20"/>
    <mergeCell ref="O21:O25"/>
    <mergeCell ref="O27:O29"/>
    <mergeCell ref="O47:O48"/>
    <mergeCell ref="O49:O50"/>
    <mergeCell ref="P5:P6"/>
    <mergeCell ref="P9:P13"/>
    <mergeCell ref="P19:P20"/>
    <mergeCell ref="P21:P23"/>
    <mergeCell ref="P28:P29"/>
    <mergeCell ref="P47:P48"/>
    <mergeCell ref="P49:P50"/>
    <mergeCell ref="Q35:Q36"/>
    <mergeCell ref="Q30:Q34"/>
    <mergeCell ref="P24:P25"/>
    <mergeCell ref="Q5:Q6"/>
    <mergeCell ref="P30:P31"/>
    <mergeCell ref="O7:O13"/>
    <mergeCell ref="Q18:Q20"/>
    <mergeCell ref="Q21:Q25"/>
    <mergeCell ref="A2:R2"/>
    <mergeCell ref="A3:R3"/>
    <mergeCell ref="D5:E5"/>
    <mergeCell ref="F5:G5"/>
    <mergeCell ref="K5:L5"/>
    <mergeCell ref="E18:E20"/>
    <mergeCell ref="H5:H6"/>
    <mergeCell ref="H18:H20"/>
    <mergeCell ref="I7:I8"/>
    <mergeCell ref="F18:F20"/>
    <mergeCell ref="G18:G20"/>
    <mergeCell ref="I5:I6"/>
    <mergeCell ref="K19:K20"/>
    <mergeCell ref="L19:L20"/>
    <mergeCell ref="M5:M6"/>
    <mergeCell ref="N18:N20"/>
    <mergeCell ref="N5:N6"/>
    <mergeCell ref="J7:J8"/>
    <mergeCell ref="Q7:Q14"/>
    <mergeCell ref="D7:D14"/>
    <mergeCell ref="C7:C14"/>
    <mergeCell ref="B7:B14"/>
    <mergeCell ref="A7:A14"/>
    <mergeCell ref="J30:J31"/>
    <mergeCell ref="J5:J6"/>
    <mergeCell ref="J9:J13"/>
    <mergeCell ref="J19:J20"/>
    <mergeCell ref="I9:I13"/>
    <mergeCell ref="I19:I20"/>
    <mergeCell ref="I21:I23"/>
    <mergeCell ref="I24:I25"/>
    <mergeCell ref="P7:P8"/>
    <mergeCell ref="E21:E25"/>
    <mergeCell ref="H21:H25"/>
    <mergeCell ref="F21:F25"/>
    <mergeCell ref="G21:G25"/>
    <mergeCell ref="J21:J23"/>
    <mergeCell ref="J24:J25"/>
    <mergeCell ref="N7:N13"/>
    <mergeCell ref="N21:N25"/>
    <mergeCell ref="H7:H14"/>
    <mergeCell ref="G7:G14"/>
    <mergeCell ref="F7:F14"/>
    <mergeCell ref="E7:E14"/>
    <mergeCell ref="B35:B36"/>
    <mergeCell ref="A35:A36"/>
    <mergeCell ref="H35:H36"/>
    <mergeCell ref="G35:G36"/>
    <mergeCell ref="F35:F36"/>
    <mergeCell ref="I32:I34"/>
    <mergeCell ref="I28:I29"/>
    <mergeCell ref="I30:I31"/>
    <mergeCell ref="G27:G29"/>
    <mergeCell ref="E35:E36"/>
    <mergeCell ref="D35:D36"/>
    <mergeCell ref="C35:C36"/>
    <mergeCell ref="N47:N48"/>
    <mergeCell ref="N30:N34"/>
    <mergeCell ref="O30:O34"/>
    <mergeCell ref="P32:P33"/>
    <mergeCell ref="I49:I50"/>
    <mergeCell ref="H47:H48"/>
    <mergeCell ref="H49:H50"/>
    <mergeCell ref="F27:F29"/>
    <mergeCell ref="F47:F48"/>
    <mergeCell ref="F49:F50"/>
    <mergeCell ref="H30:H34"/>
    <mergeCell ref="H27:H29"/>
    <mergeCell ref="I47:I48"/>
    <mergeCell ref="G47:G48"/>
    <mergeCell ref="N27:N29"/>
    <mergeCell ref="N49:N50"/>
    <mergeCell ref="K32:K33"/>
    <mergeCell ref="L32:L33"/>
    <mergeCell ref="J49:J50"/>
    <mergeCell ref="J32:J34"/>
    <mergeCell ref="K28:K29"/>
    <mergeCell ref="L28:L29"/>
    <mergeCell ref="J47:J48"/>
    <mergeCell ref="J28:J29"/>
    <mergeCell ref="E27:E29"/>
    <mergeCell ref="E47:E48"/>
    <mergeCell ref="E49:E50"/>
    <mergeCell ref="G49:G50"/>
    <mergeCell ref="C30:C34"/>
    <mergeCell ref="D30:D34"/>
    <mergeCell ref="E30:E34"/>
    <mergeCell ref="F30:F34"/>
    <mergeCell ref="G30:G34"/>
    <mergeCell ref="C27:C29"/>
    <mergeCell ref="C47:C48"/>
    <mergeCell ref="A56:G56"/>
    <mergeCell ref="A5:A6"/>
    <mergeCell ref="A18:A20"/>
    <mergeCell ref="A21:A25"/>
    <mergeCell ref="A27:A29"/>
    <mergeCell ref="A47:A48"/>
    <mergeCell ref="A49:A50"/>
    <mergeCell ref="B5:B6"/>
    <mergeCell ref="B18:B20"/>
    <mergeCell ref="B21:B25"/>
    <mergeCell ref="B27:B29"/>
    <mergeCell ref="B47:B48"/>
    <mergeCell ref="B49:B50"/>
    <mergeCell ref="C5:C6"/>
    <mergeCell ref="C18:C20"/>
    <mergeCell ref="C21:C25"/>
    <mergeCell ref="D18:D20"/>
    <mergeCell ref="D21:D25"/>
    <mergeCell ref="A30:A34"/>
    <mergeCell ref="B30:B34"/>
    <mergeCell ref="C49:C50"/>
    <mergeCell ref="D27:D29"/>
    <mergeCell ref="D47:D48"/>
    <mergeCell ref="D49:D50"/>
  </mergeCells>
  <pageMargins left="0.179166666666667" right="0.16875000000000001" top="0.359027777777778" bottom="0.23958333333333301" header="0.3" footer="0.16944444444444401"/>
  <pageSetup paperSize="9" scale="3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5"/>
  <sheetViews>
    <sheetView topLeftCell="A4" zoomScale="70" zoomScaleNormal="70" workbookViewId="0">
      <pane xSplit="6" ySplit="3" topLeftCell="I10" activePane="bottomRight" state="frozen"/>
      <selection activeCell="A4" sqref="A4"/>
      <selection pane="topRight" activeCell="G4" sqref="G4"/>
      <selection pane="bottomLeft" activeCell="A7" sqref="A7"/>
      <selection pane="bottomRight" activeCell="N25" sqref="N25"/>
    </sheetView>
  </sheetViews>
  <sheetFormatPr defaultColWidth="9" defaultRowHeight="15.6" x14ac:dyDescent="0.3"/>
  <cols>
    <col min="1" max="2" width="9" style="20" customWidth="1"/>
    <col min="3" max="3" width="15.09765625" style="20" customWidth="1"/>
    <col min="4" max="4" width="17.09765625" style="20" customWidth="1"/>
    <col min="5" max="5" width="10.09765625" style="20" customWidth="1"/>
    <col min="6" max="6" width="21.3984375" style="20" bestFit="1" customWidth="1"/>
    <col min="7" max="7" width="9.3984375" style="20" customWidth="1"/>
    <col min="8" max="8" width="110" style="20" customWidth="1"/>
    <col min="9" max="9" width="34.3984375" style="20" customWidth="1"/>
    <col min="10" max="10" width="7.3984375" style="20" customWidth="1"/>
    <col min="11" max="13" width="9" style="21"/>
    <col min="14" max="14" width="9" style="22"/>
    <col min="15" max="15" width="9" style="21"/>
    <col min="16" max="16" width="8.3984375" style="20" customWidth="1"/>
    <col min="17" max="16384" width="9" style="20"/>
  </cols>
  <sheetData>
    <row r="2" spans="1:19" x14ac:dyDescent="0.3">
      <c r="A2" s="357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x14ac:dyDescent="0.3">
      <c r="A3" s="357" t="s">
        <v>453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9" ht="16.2" thickBot="1" x14ac:dyDescent="0.35"/>
    <row r="5" spans="1:19" ht="34.200000000000003" customHeight="1" x14ac:dyDescent="0.3">
      <c r="A5" s="360" t="s">
        <v>2</v>
      </c>
      <c r="B5" s="358" t="s">
        <v>3</v>
      </c>
      <c r="C5" s="358" t="s">
        <v>4</v>
      </c>
      <c r="D5" s="358" t="s">
        <v>433</v>
      </c>
      <c r="E5" s="358"/>
      <c r="F5" s="358" t="s">
        <v>434</v>
      </c>
      <c r="G5" s="358"/>
      <c r="H5" s="365" t="s">
        <v>9</v>
      </c>
      <c r="I5" s="358" t="s">
        <v>10</v>
      </c>
      <c r="J5" s="358" t="s">
        <v>11</v>
      </c>
      <c r="K5" s="358" t="s">
        <v>435</v>
      </c>
      <c r="L5" s="358"/>
      <c r="M5" s="365" t="s">
        <v>13</v>
      </c>
      <c r="N5" s="377" t="s">
        <v>14</v>
      </c>
      <c r="O5" s="365" t="s">
        <v>15</v>
      </c>
      <c r="P5" s="358" t="s">
        <v>16</v>
      </c>
      <c r="Q5" s="358" t="s">
        <v>17</v>
      </c>
      <c r="R5" s="358" t="s">
        <v>18</v>
      </c>
      <c r="S5" s="358" t="s">
        <v>573</v>
      </c>
    </row>
    <row r="6" spans="1:19" ht="50.25" customHeight="1" x14ac:dyDescent="0.3">
      <c r="A6" s="361"/>
      <c r="B6" s="314"/>
      <c r="C6" s="314"/>
      <c r="D6" s="30" t="s">
        <v>5</v>
      </c>
      <c r="E6" s="30" t="s">
        <v>6</v>
      </c>
      <c r="F6" s="30" t="s">
        <v>7</v>
      </c>
      <c r="G6" s="30" t="s">
        <v>454</v>
      </c>
      <c r="H6" s="366"/>
      <c r="I6" s="314"/>
      <c r="J6" s="314"/>
      <c r="K6" s="28" t="s">
        <v>12</v>
      </c>
      <c r="L6" s="28" t="s">
        <v>454</v>
      </c>
      <c r="M6" s="366"/>
      <c r="N6" s="378"/>
      <c r="O6" s="366"/>
      <c r="P6" s="314"/>
      <c r="Q6" s="314"/>
      <c r="R6" s="314"/>
      <c r="S6" s="314"/>
    </row>
    <row r="7" spans="1:19" ht="16.2" customHeight="1" x14ac:dyDescent="0.3">
      <c r="A7" s="354">
        <v>1</v>
      </c>
      <c r="B7" s="305">
        <v>5627</v>
      </c>
      <c r="C7" s="305" t="s">
        <v>518</v>
      </c>
      <c r="D7" s="305" t="s">
        <v>28</v>
      </c>
      <c r="E7" s="305" t="s">
        <v>24</v>
      </c>
      <c r="F7" s="305" t="s">
        <v>29</v>
      </c>
      <c r="G7" s="304"/>
      <c r="H7" s="304"/>
      <c r="I7" s="304" t="s">
        <v>126</v>
      </c>
      <c r="J7" s="302"/>
      <c r="K7" s="376">
        <v>0.29166666666666702</v>
      </c>
      <c r="L7" s="376">
        <v>0.29166666666666702</v>
      </c>
      <c r="M7" s="302"/>
      <c r="N7" s="324">
        <v>230</v>
      </c>
      <c r="O7" s="314"/>
      <c r="P7" s="302">
        <v>20</v>
      </c>
      <c r="Q7" s="305">
        <v>120</v>
      </c>
      <c r="R7" s="314">
        <v>0</v>
      </c>
      <c r="S7" s="33"/>
    </row>
    <row r="8" spans="1:19" x14ac:dyDescent="0.3">
      <c r="A8" s="355"/>
      <c r="B8" s="316"/>
      <c r="C8" s="316"/>
      <c r="D8" s="316"/>
      <c r="E8" s="316"/>
      <c r="F8" s="316"/>
      <c r="G8" s="304"/>
      <c r="H8" s="304"/>
      <c r="I8" s="304"/>
      <c r="J8" s="302"/>
      <c r="K8" s="376"/>
      <c r="L8" s="376"/>
      <c r="M8" s="302"/>
      <c r="N8" s="416"/>
      <c r="O8" s="366"/>
      <c r="P8" s="302"/>
      <c r="Q8" s="316"/>
      <c r="R8" s="366"/>
      <c r="S8" s="33"/>
    </row>
    <row r="9" spans="1:19" ht="62.4" x14ac:dyDescent="0.3">
      <c r="A9" s="356"/>
      <c r="B9" s="306"/>
      <c r="C9" s="306"/>
      <c r="D9" s="306"/>
      <c r="E9" s="306"/>
      <c r="F9" s="306"/>
      <c r="G9" s="149" t="s">
        <v>294</v>
      </c>
      <c r="H9" s="152" t="s">
        <v>519</v>
      </c>
      <c r="I9" s="149" t="s">
        <v>520</v>
      </c>
      <c r="J9" s="144"/>
      <c r="K9" s="146" t="s">
        <v>522</v>
      </c>
      <c r="L9" s="146" t="s">
        <v>521</v>
      </c>
      <c r="M9" s="302"/>
      <c r="N9" s="325"/>
      <c r="O9" s="315"/>
      <c r="P9" s="144">
        <v>120</v>
      </c>
      <c r="Q9" s="306"/>
      <c r="R9" s="315"/>
      <c r="S9" s="33"/>
    </row>
    <row r="10" spans="1:19" ht="31.2" x14ac:dyDescent="0.3">
      <c r="A10" s="158">
        <v>2</v>
      </c>
      <c r="B10" s="148">
        <v>3049</v>
      </c>
      <c r="C10" s="149" t="s">
        <v>295</v>
      </c>
      <c r="D10" s="149" t="s">
        <v>46</v>
      </c>
      <c r="E10" s="149" t="s">
        <v>24</v>
      </c>
      <c r="F10" s="149" t="s">
        <v>47</v>
      </c>
      <c r="G10" s="149" t="s">
        <v>294</v>
      </c>
      <c r="H10" s="152" t="s">
        <v>296</v>
      </c>
      <c r="I10" s="149" t="s">
        <v>200</v>
      </c>
      <c r="J10" s="144"/>
      <c r="K10" s="146">
        <v>0.625</v>
      </c>
      <c r="L10" s="146">
        <v>0.22916666666666699</v>
      </c>
      <c r="M10" s="302"/>
      <c r="N10" s="153">
        <v>290</v>
      </c>
      <c r="O10" s="144"/>
      <c r="P10" s="144">
        <v>15</v>
      </c>
      <c r="Q10" s="149">
        <v>120</v>
      </c>
      <c r="R10" s="144">
        <f>Q10-P10</f>
        <v>105</v>
      </c>
      <c r="S10" s="33"/>
    </row>
    <row r="11" spans="1:19" ht="31.2" x14ac:dyDescent="0.3">
      <c r="A11" s="158">
        <v>3</v>
      </c>
      <c r="B11" s="148">
        <v>3055</v>
      </c>
      <c r="C11" s="149" t="s">
        <v>297</v>
      </c>
      <c r="D11" s="149" t="s">
        <v>46</v>
      </c>
      <c r="E11" s="149" t="s">
        <v>24</v>
      </c>
      <c r="F11" s="149" t="s">
        <v>46</v>
      </c>
      <c r="G11" s="149" t="s">
        <v>294</v>
      </c>
      <c r="H11" s="152" t="s">
        <v>298</v>
      </c>
      <c r="I11" s="144"/>
      <c r="J11" s="144"/>
      <c r="K11" s="146"/>
      <c r="L11" s="146"/>
      <c r="M11" s="302"/>
      <c r="N11" s="153">
        <v>291</v>
      </c>
      <c r="O11" s="144"/>
      <c r="P11" s="144"/>
      <c r="Q11" s="149">
        <v>120</v>
      </c>
      <c r="R11" s="144">
        <v>120</v>
      </c>
      <c r="S11" s="33"/>
    </row>
    <row r="12" spans="1:19" x14ac:dyDescent="0.3">
      <c r="A12" s="362">
        <v>4</v>
      </c>
      <c r="B12" s="295">
        <v>3203</v>
      </c>
      <c r="C12" s="304" t="s">
        <v>299</v>
      </c>
      <c r="D12" s="304" t="s">
        <v>58</v>
      </c>
      <c r="E12" s="304" t="s">
        <v>24</v>
      </c>
      <c r="F12" s="304" t="s">
        <v>300</v>
      </c>
      <c r="G12" s="149"/>
      <c r="H12" s="152"/>
      <c r="I12" s="304" t="s">
        <v>35</v>
      </c>
      <c r="J12" s="302"/>
      <c r="K12" s="376" t="s">
        <v>545</v>
      </c>
      <c r="L12" s="421" t="s">
        <v>546</v>
      </c>
      <c r="M12" s="302"/>
      <c r="N12" s="323">
        <v>275</v>
      </c>
      <c r="O12" s="302"/>
      <c r="P12" s="144">
        <v>30</v>
      </c>
      <c r="Q12" s="304">
        <v>180</v>
      </c>
      <c r="R12" s="302">
        <f>Q12-SUM(P12:P14)</f>
        <v>120</v>
      </c>
      <c r="S12" s="33"/>
    </row>
    <row r="13" spans="1:19" x14ac:dyDescent="0.3">
      <c r="A13" s="362"/>
      <c r="B13" s="295"/>
      <c r="C13" s="304"/>
      <c r="D13" s="304"/>
      <c r="E13" s="304"/>
      <c r="F13" s="304"/>
      <c r="G13" s="149"/>
      <c r="H13" s="152"/>
      <c r="I13" s="304"/>
      <c r="J13" s="302"/>
      <c r="K13" s="376"/>
      <c r="L13" s="421"/>
      <c r="M13" s="302"/>
      <c r="N13" s="323"/>
      <c r="O13" s="302"/>
      <c r="P13" s="144"/>
      <c r="Q13" s="304"/>
      <c r="R13" s="302"/>
      <c r="S13" s="33"/>
    </row>
    <row r="14" spans="1:19" x14ac:dyDescent="0.3">
      <c r="A14" s="362"/>
      <c r="B14" s="295"/>
      <c r="C14" s="304"/>
      <c r="D14" s="304"/>
      <c r="E14" s="304"/>
      <c r="F14" s="304"/>
      <c r="G14" s="149" t="s">
        <v>294</v>
      </c>
      <c r="H14" s="152" t="s">
        <v>301</v>
      </c>
      <c r="I14" s="304"/>
      <c r="J14" s="302"/>
      <c r="K14" s="376"/>
      <c r="L14" s="421"/>
      <c r="M14" s="302"/>
      <c r="N14" s="323"/>
      <c r="O14" s="302"/>
      <c r="P14" s="144">
        <v>30</v>
      </c>
      <c r="Q14" s="304"/>
      <c r="R14" s="302"/>
      <c r="S14" s="33"/>
    </row>
    <row r="15" spans="1:19" x14ac:dyDescent="0.3">
      <c r="A15" s="362">
        <v>5</v>
      </c>
      <c r="B15" s="295">
        <v>3208</v>
      </c>
      <c r="C15" s="304" t="s">
        <v>302</v>
      </c>
      <c r="D15" s="304" t="s">
        <v>58</v>
      </c>
      <c r="E15" s="304" t="s">
        <v>24</v>
      </c>
      <c r="F15" s="304" t="s">
        <v>135</v>
      </c>
      <c r="G15" s="304" t="s">
        <v>294</v>
      </c>
      <c r="H15" s="304" t="s">
        <v>303</v>
      </c>
      <c r="I15" s="149" t="s">
        <v>200</v>
      </c>
      <c r="J15" s="144"/>
      <c r="K15" s="146">
        <v>0.25</v>
      </c>
      <c r="L15" s="147">
        <v>0.75</v>
      </c>
      <c r="M15" s="302"/>
      <c r="N15" s="323">
        <v>275</v>
      </c>
      <c r="O15" s="302"/>
      <c r="P15" s="144">
        <v>15</v>
      </c>
      <c r="Q15" s="304">
        <v>240</v>
      </c>
      <c r="R15" s="302">
        <f>Q15-SUM(P15:P16)</f>
        <v>210</v>
      </c>
      <c r="S15" s="33"/>
    </row>
    <row r="16" spans="1:19" x14ac:dyDescent="0.3">
      <c r="A16" s="362"/>
      <c r="B16" s="295"/>
      <c r="C16" s="304"/>
      <c r="D16" s="304"/>
      <c r="E16" s="304"/>
      <c r="F16" s="304"/>
      <c r="G16" s="304"/>
      <c r="H16" s="304"/>
      <c r="I16" s="305" t="s">
        <v>540</v>
      </c>
      <c r="J16" s="302"/>
      <c r="K16" s="425" t="s">
        <v>570</v>
      </c>
      <c r="L16" s="425" t="s">
        <v>569</v>
      </c>
      <c r="M16" s="302"/>
      <c r="N16" s="323"/>
      <c r="O16" s="302"/>
      <c r="P16" s="302">
        <v>15</v>
      </c>
      <c r="Q16" s="304"/>
      <c r="R16" s="302"/>
      <c r="S16" s="33"/>
    </row>
    <row r="17" spans="1:19" x14ac:dyDescent="0.3">
      <c r="A17" s="362"/>
      <c r="B17" s="295"/>
      <c r="C17" s="304"/>
      <c r="D17" s="304"/>
      <c r="E17" s="304"/>
      <c r="F17" s="304"/>
      <c r="G17" s="304"/>
      <c r="H17" s="423"/>
      <c r="I17" s="306"/>
      <c r="J17" s="302"/>
      <c r="K17" s="426"/>
      <c r="L17" s="426"/>
      <c r="M17" s="302"/>
      <c r="N17" s="323"/>
      <c r="O17" s="302"/>
      <c r="P17" s="302"/>
      <c r="Q17" s="304"/>
      <c r="R17" s="302"/>
      <c r="S17" s="33"/>
    </row>
    <row r="18" spans="1:19" x14ac:dyDescent="0.3">
      <c r="A18" s="362">
        <v>6</v>
      </c>
      <c r="B18" s="295">
        <v>3215</v>
      </c>
      <c r="C18" s="304" t="s">
        <v>304</v>
      </c>
      <c r="D18" s="304" t="s">
        <v>58</v>
      </c>
      <c r="E18" s="304" t="s">
        <v>24</v>
      </c>
      <c r="F18" s="304" t="s">
        <v>59</v>
      </c>
      <c r="G18" s="304" t="s">
        <v>294</v>
      </c>
      <c r="H18" s="304" t="s">
        <v>305</v>
      </c>
      <c r="I18" s="149" t="s">
        <v>306</v>
      </c>
      <c r="J18" s="144" t="s">
        <v>32</v>
      </c>
      <c r="K18" s="146">
        <v>0.20833333333333301</v>
      </c>
      <c r="L18" s="146">
        <v>0.25694444444444398</v>
      </c>
      <c r="M18" s="302"/>
      <c r="N18" s="323">
        <v>275</v>
      </c>
      <c r="O18" s="302"/>
      <c r="P18" s="144">
        <v>15</v>
      </c>
      <c r="Q18" s="304">
        <v>540</v>
      </c>
      <c r="R18" s="422">
        <f>Q18-SUM(P18:P23)</f>
        <v>510</v>
      </c>
      <c r="S18" s="33"/>
    </row>
    <row r="19" spans="1:19" s="44" customFormat="1" x14ac:dyDescent="0.3">
      <c r="A19" s="419"/>
      <c r="B19" s="295"/>
      <c r="C19" s="418"/>
      <c r="D19" s="418"/>
      <c r="E19" s="418"/>
      <c r="F19" s="418"/>
      <c r="G19" s="418"/>
      <c r="H19" s="418"/>
      <c r="I19" s="228"/>
      <c r="J19" s="422"/>
      <c r="K19" s="169"/>
      <c r="L19" s="169"/>
      <c r="M19" s="302"/>
      <c r="N19" s="424"/>
      <c r="O19" s="302"/>
      <c r="P19" s="229"/>
      <c r="Q19" s="418"/>
      <c r="R19" s="422"/>
      <c r="S19" s="493"/>
    </row>
    <row r="20" spans="1:19" s="44" customFormat="1" x14ac:dyDescent="0.3">
      <c r="A20" s="419"/>
      <c r="B20" s="295"/>
      <c r="C20" s="418"/>
      <c r="D20" s="418"/>
      <c r="E20" s="418"/>
      <c r="F20" s="418"/>
      <c r="G20" s="418"/>
      <c r="H20" s="418"/>
      <c r="I20" s="228"/>
      <c r="J20" s="422"/>
      <c r="K20" s="169"/>
      <c r="L20" s="169"/>
      <c r="M20" s="302"/>
      <c r="N20" s="424"/>
      <c r="O20" s="302"/>
      <c r="P20" s="229"/>
      <c r="Q20" s="418"/>
      <c r="R20" s="422"/>
      <c r="S20" s="493"/>
    </row>
    <row r="21" spans="1:19" s="44" customFormat="1" x14ac:dyDescent="0.3">
      <c r="A21" s="419"/>
      <c r="B21" s="295"/>
      <c r="C21" s="418"/>
      <c r="D21" s="418"/>
      <c r="E21" s="418"/>
      <c r="F21" s="418"/>
      <c r="G21" s="418"/>
      <c r="H21" s="418"/>
      <c r="I21" s="228"/>
      <c r="J21" s="422"/>
      <c r="K21" s="420"/>
      <c r="L21" s="420"/>
      <c r="M21" s="302"/>
      <c r="N21" s="424"/>
      <c r="O21" s="302"/>
      <c r="P21" s="229"/>
      <c r="Q21" s="418"/>
      <c r="R21" s="422"/>
      <c r="S21" s="493"/>
    </row>
    <row r="22" spans="1:19" s="44" customFormat="1" x14ac:dyDescent="0.3">
      <c r="A22" s="419"/>
      <c r="B22" s="295"/>
      <c r="C22" s="418"/>
      <c r="D22" s="418"/>
      <c r="E22" s="418"/>
      <c r="F22" s="418"/>
      <c r="G22" s="418"/>
      <c r="H22" s="418"/>
      <c r="I22" s="228"/>
      <c r="J22" s="422"/>
      <c r="K22" s="420"/>
      <c r="L22" s="420"/>
      <c r="M22" s="302"/>
      <c r="N22" s="424"/>
      <c r="O22" s="302"/>
      <c r="P22" s="229"/>
      <c r="Q22" s="418"/>
      <c r="R22" s="422"/>
      <c r="S22" s="493"/>
    </row>
    <row r="23" spans="1:19" s="44" customFormat="1" x14ac:dyDescent="0.3">
      <c r="A23" s="419"/>
      <c r="B23" s="295"/>
      <c r="C23" s="418"/>
      <c r="D23" s="418"/>
      <c r="E23" s="418"/>
      <c r="F23" s="418"/>
      <c r="G23" s="418"/>
      <c r="H23" s="418"/>
      <c r="I23" s="212" t="s">
        <v>540</v>
      </c>
      <c r="J23" s="422"/>
      <c r="K23" s="226">
        <v>0.20833333333333334</v>
      </c>
      <c r="L23" s="226">
        <v>0.64583333333333337</v>
      </c>
      <c r="M23" s="302"/>
      <c r="N23" s="424"/>
      <c r="O23" s="302"/>
      <c r="P23" s="225">
        <v>15</v>
      </c>
      <c r="Q23" s="418"/>
      <c r="R23" s="422"/>
      <c r="S23" s="493"/>
    </row>
    <row r="24" spans="1:19" ht="31.2" x14ac:dyDescent="0.3">
      <c r="A24" s="158"/>
      <c r="B24" s="148">
        <v>5650</v>
      </c>
      <c r="C24" s="149" t="s">
        <v>532</v>
      </c>
      <c r="D24" s="149" t="s">
        <v>58</v>
      </c>
      <c r="E24" s="149" t="s">
        <v>24</v>
      </c>
      <c r="F24" s="149" t="s">
        <v>59</v>
      </c>
      <c r="G24" s="149" t="s">
        <v>294</v>
      </c>
      <c r="H24" s="149" t="s">
        <v>533</v>
      </c>
      <c r="I24" s="149"/>
      <c r="J24" s="144"/>
      <c r="K24" s="146"/>
      <c r="L24" s="146"/>
      <c r="M24" s="302"/>
      <c r="N24" s="153">
        <v>265</v>
      </c>
      <c r="O24" s="144"/>
      <c r="P24" s="144"/>
      <c r="Q24" s="149">
        <v>120</v>
      </c>
      <c r="R24" s="145">
        <v>120</v>
      </c>
      <c r="S24" s="33"/>
    </row>
    <row r="25" spans="1:19" ht="31.2" x14ac:dyDescent="0.3">
      <c r="A25" s="158">
        <v>7</v>
      </c>
      <c r="B25" s="148">
        <v>3222</v>
      </c>
      <c r="C25" s="149" t="s">
        <v>307</v>
      </c>
      <c r="D25" s="149" t="s">
        <v>58</v>
      </c>
      <c r="E25" s="149" t="s">
        <v>24</v>
      </c>
      <c r="F25" s="149" t="s">
        <v>63</v>
      </c>
      <c r="G25" s="149" t="s">
        <v>294</v>
      </c>
      <c r="H25" s="152" t="s">
        <v>308</v>
      </c>
      <c r="I25" s="144"/>
      <c r="J25" s="144"/>
      <c r="K25" s="146"/>
      <c r="L25" s="146"/>
      <c r="M25" s="302"/>
      <c r="N25" s="153">
        <v>300</v>
      </c>
      <c r="O25" s="144"/>
      <c r="P25" s="144"/>
      <c r="Q25" s="149">
        <v>60</v>
      </c>
      <c r="R25" s="144">
        <v>60</v>
      </c>
      <c r="S25" s="33"/>
    </row>
    <row r="26" spans="1:19" x14ac:dyDescent="0.3">
      <c r="A26" s="158">
        <v>8</v>
      </c>
      <c r="B26" s="149">
        <v>3379</v>
      </c>
      <c r="C26" s="149" t="s">
        <v>309</v>
      </c>
      <c r="D26" s="149" t="s">
        <v>66</v>
      </c>
      <c r="E26" s="149" t="s">
        <v>24</v>
      </c>
      <c r="F26" s="149" t="s">
        <v>67</v>
      </c>
      <c r="G26" s="149" t="s">
        <v>294</v>
      </c>
      <c r="H26" s="152" t="s">
        <v>310</v>
      </c>
      <c r="I26" s="149" t="s">
        <v>35</v>
      </c>
      <c r="J26" s="144"/>
      <c r="K26" s="146">
        <v>0.41666666666666669</v>
      </c>
      <c r="L26" s="146">
        <v>0.20833333333333334</v>
      </c>
      <c r="M26" s="302"/>
      <c r="N26" s="153"/>
      <c r="O26" s="144"/>
      <c r="P26" s="144">
        <v>30</v>
      </c>
      <c r="Q26" s="149">
        <v>60</v>
      </c>
      <c r="R26" s="144">
        <v>30</v>
      </c>
      <c r="S26" s="33"/>
    </row>
    <row r="27" spans="1:19" x14ac:dyDescent="0.3">
      <c r="A27" s="158">
        <v>9</v>
      </c>
      <c r="B27" s="149">
        <v>3379</v>
      </c>
      <c r="C27" s="149" t="s">
        <v>311</v>
      </c>
      <c r="D27" s="149" t="s">
        <v>66</v>
      </c>
      <c r="E27" s="149" t="s">
        <v>24</v>
      </c>
      <c r="F27" s="149" t="s">
        <v>73</v>
      </c>
      <c r="G27" s="149" t="s">
        <v>294</v>
      </c>
      <c r="H27" s="152" t="s">
        <v>312</v>
      </c>
      <c r="I27" s="144"/>
      <c r="J27" s="144"/>
      <c r="K27" s="146"/>
      <c r="L27" s="146"/>
      <c r="M27" s="302"/>
      <c r="N27" s="153">
        <v>78</v>
      </c>
      <c r="O27" s="144"/>
      <c r="P27" s="144"/>
      <c r="Q27" s="149">
        <v>75</v>
      </c>
      <c r="R27" s="144">
        <v>75</v>
      </c>
      <c r="S27" s="33"/>
    </row>
    <row r="28" spans="1:19" x14ac:dyDescent="0.3">
      <c r="A28" s="158">
        <v>10</v>
      </c>
      <c r="B28" s="149">
        <v>580</v>
      </c>
      <c r="C28" s="149" t="s">
        <v>313</v>
      </c>
      <c r="D28" s="149" t="s">
        <v>76</v>
      </c>
      <c r="E28" s="149" t="s">
        <v>24</v>
      </c>
      <c r="F28" s="149" t="s">
        <v>104</v>
      </c>
      <c r="G28" s="149" t="s">
        <v>294</v>
      </c>
      <c r="H28" s="152" t="s">
        <v>314</v>
      </c>
      <c r="I28" s="144"/>
      <c r="J28" s="144"/>
      <c r="K28" s="146"/>
      <c r="L28" s="146"/>
      <c r="M28" s="302"/>
      <c r="N28" s="153">
        <v>221</v>
      </c>
      <c r="O28" s="144"/>
      <c r="P28" s="144"/>
      <c r="Q28" s="149">
        <v>60</v>
      </c>
      <c r="R28" s="144">
        <v>60</v>
      </c>
      <c r="S28" s="33"/>
    </row>
    <row r="29" spans="1:19" x14ac:dyDescent="0.3">
      <c r="A29" s="158">
        <v>11</v>
      </c>
      <c r="B29" s="149">
        <v>589</v>
      </c>
      <c r="C29" s="149" t="s">
        <v>315</v>
      </c>
      <c r="D29" s="149" t="s">
        <v>76</v>
      </c>
      <c r="E29" s="149" t="s">
        <v>24</v>
      </c>
      <c r="F29" s="149" t="s">
        <v>114</v>
      </c>
      <c r="G29" s="149" t="s">
        <v>294</v>
      </c>
      <c r="H29" s="152" t="s">
        <v>316</v>
      </c>
      <c r="I29" s="144"/>
      <c r="J29" s="144"/>
      <c r="K29" s="146"/>
      <c r="L29" s="146"/>
      <c r="M29" s="302"/>
      <c r="N29" s="153">
        <v>231</v>
      </c>
      <c r="O29" s="144"/>
      <c r="P29" s="144"/>
      <c r="Q29" s="149">
        <v>60</v>
      </c>
      <c r="R29" s="144">
        <v>60</v>
      </c>
      <c r="S29" s="33"/>
    </row>
    <row r="30" spans="1:19" x14ac:dyDescent="0.3">
      <c r="A30" s="158">
        <v>12</v>
      </c>
      <c r="B30" s="149">
        <v>598</v>
      </c>
      <c r="C30" s="149" t="s">
        <v>317</v>
      </c>
      <c r="D30" s="149" t="s">
        <v>76</v>
      </c>
      <c r="E30" s="149" t="s">
        <v>24</v>
      </c>
      <c r="F30" s="149" t="s">
        <v>117</v>
      </c>
      <c r="G30" s="149" t="s">
        <v>294</v>
      </c>
      <c r="H30" s="152" t="s">
        <v>318</v>
      </c>
      <c r="I30" s="144"/>
      <c r="J30" s="144"/>
      <c r="K30" s="146"/>
      <c r="L30" s="146"/>
      <c r="M30" s="302"/>
      <c r="N30" s="153">
        <v>226</v>
      </c>
      <c r="O30" s="144"/>
      <c r="P30" s="144"/>
      <c r="Q30" s="149">
        <v>60</v>
      </c>
      <c r="R30" s="144">
        <v>60</v>
      </c>
      <c r="S30" s="33"/>
    </row>
    <row r="31" spans="1:19" x14ac:dyDescent="0.3">
      <c r="A31" s="158">
        <v>13</v>
      </c>
      <c r="B31" s="149">
        <v>2343</v>
      </c>
      <c r="C31" s="149" t="s">
        <v>319</v>
      </c>
      <c r="D31" s="149" t="s">
        <v>81</v>
      </c>
      <c r="E31" s="149" t="s">
        <v>24</v>
      </c>
      <c r="F31" s="149" t="s">
        <v>85</v>
      </c>
      <c r="G31" s="149" t="s">
        <v>294</v>
      </c>
      <c r="H31" s="152" t="s">
        <v>320</v>
      </c>
      <c r="I31" s="144"/>
      <c r="J31" s="144"/>
      <c r="K31" s="146"/>
      <c r="L31" s="146"/>
      <c r="M31" s="302"/>
      <c r="N31" s="153">
        <v>185</v>
      </c>
      <c r="O31" s="144"/>
      <c r="P31" s="144"/>
      <c r="Q31" s="149">
        <v>90</v>
      </c>
      <c r="R31" s="144">
        <v>90</v>
      </c>
      <c r="S31" s="33"/>
    </row>
    <row r="32" spans="1:19" x14ac:dyDescent="0.3">
      <c r="A32" s="158">
        <v>14</v>
      </c>
      <c r="B32" s="149">
        <v>648</v>
      </c>
      <c r="C32" s="149" t="s">
        <v>321</v>
      </c>
      <c r="D32" s="149" t="s">
        <v>120</v>
      </c>
      <c r="E32" s="149" t="s">
        <v>24</v>
      </c>
      <c r="F32" s="149" t="s">
        <v>120</v>
      </c>
      <c r="G32" s="149" t="s">
        <v>294</v>
      </c>
      <c r="H32" s="152" t="s">
        <v>322</v>
      </c>
      <c r="I32" s="144"/>
      <c r="J32" s="144"/>
      <c r="K32" s="146"/>
      <c r="L32" s="146"/>
      <c r="M32" s="302"/>
      <c r="N32" s="153">
        <v>189</v>
      </c>
      <c r="O32" s="144"/>
      <c r="P32" s="144"/>
      <c r="Q32" s="149">
        <v>30</v>
      </c>
      <c r="R32" s="144">
        <v>30</v>
      </c>
      <c r="S32" s="33"/>
    </row>
    <row r="33" spans="1:19" x14ac:dyDescent="0.3">
      <c r="A33" s="224"/>
      <c r="B33" s="305">
        <v>3761</v>
      </c>
      <c r="C33" s="305" t="s">
        <v>323</v>
      </c>
      <c r="D33" s="305" t="s">
        <v>58</v>
      </c>
      <c r="E33" s="305" t="s">
        <v>24</v>
      </c>
      <c r="F33" s="305" t="s">
        <v>212</v>
      </c>
      <c r="G33" s="305" t="s">
        <v>294</v>
      </c>
      <c r="H33" s="305" t="s">
        <v>324</v>
      </c>
      <c r="I33" s="230" t="s">
        <v>35</v>
      </c>
      <c r="J33" s="227"/>
      <c r="K33" s="84">
        <v>0.70833333333333337</v>
      </c>
      <c r="L33" s="84">
        <v>0.20833333333333334</v>
      </c>
      <c r="M33" s="302"/>
      <c r="N33" s="223">
        <v>330</v>
      </c>
      <c r="O33" s="222"/>
      <c r="P33" s="222">
        <v>30</v>
      </c>
      <c r="Q33" s="305">
        <v>60</v>
      </c>
      <c r="R33" s="314">
        <v>0</v>
      </c>
      <c r="S33" s="33"/>
    </row>
    <row r="34" spans="1:19" x14ac:dyDescent="0.3">
      <c r="A34" s="158">
        <v>15</v>
      </c>
      <c r="B34" s="306"/>
      <c r="C34" s="306"/>
      <c r="D34" s="306"/>
      <c r="E34" s="306"/>
      <c r="F34" s="306"/>
      <c r="G34" s="306"/>
      <c r="H34" s="306"/>
      <c r="I34" s="175" t="s">
        <v>541</v>
      </c>
      <c r="J34" s="144"/>
      <c r="K34" s="146">
        <v>0.625</v>
      </c>
      <c r="L34" s="146">
        <v>0.625</v>
      </c>
      <c r="M34" s="302"/>
      <c r="N34" s="153">
        <v>340</v>
      </c>
      <c r="O34" s="144"/>
      <c r="P34" s="144">
        <v>30</v>
      </c>
      <c r="Q34" s="306"/>
      <c r="R34" s="315"/>
      <c r="S34" s="33"/>
    </row>
    <row r="35" spans="1:19" ht="21.9" customHeight="1" x14ac:dyDescent="0.3">
      <c r="A35" s="417" t="s">
        <v>432</v>
      </c>
      <c r="B35" s="417"/>
      <c r="C35" s="417"/>
      <c r="D35" s="417"/>
      <c r="E35" s="417"/>
      <c r="F35" s="417"/>
      <c r="G35" s="417"/>
      <c r="H35" s="162"/>
      <c r="I35" s="155">
        <f>SUMPRODUCT((I7:I34&lt;&gt;"")/COUNTIF(I7:I34,I7:I34&amp;""))</f>
        <v>5.9999999999999991</v>
      </c>
      <c r="J35" s="155">
        <f>COUNTA(J8:J34)</f>
        <v>1</v>
      </c>
      <c r="K35" s="155"/>
      <c r="L35" s="155"/>
      <c r="M35" s="155"/>
      <c r="N35" s="168"/>
      <c r="O35" s="155"/>
      <c r="P35" s="155">
        <f>SUM(P7:P34)</f>
        <v>365</v>
      </c>
      <c r="Q35" s="155">
        <f>SUM(Q7:Q33)</f>
        <v>1995</v>
      </c>
      <c r="R35" s="155">
        <f>Q35-P35</f>
        <v>1630</v>
      </c>
      <c r="S35" s="33"/>
    </row>
  </sheetData>
  <mergeCells count="92">
    <mergeCell ref="R12:R14"/>
    <mergeCell ref="S5:S6"/>
    <mergeCell ref="H33:H34"/>
    <mergeCell ref="R15:R17"/>
    <mergeCell ref="R18:R23"/>
    <mergeCell ref="K16:K17"/>
    <mergeCell ref="L16:L17"/>
    <mergeCell ref="Q15:Q17"/>
    <mergeCell ref="N15:N17"/>
    <mergeCell ref="N18:N23"/>
    <mergeCell ref="O5:O6"/>
    <mergeCell ref="O15:O17"/>
    <mergeCell ref="O18:O23"/>
    <mergeCell ref="N12:N14"/>
    <mergeCell ref="O12:O14"/>
    <mergeCell ref="Q18:Q23"/>
    <mergeCell ref="P16:P17"/>
    <mergeCell ref="Q12:Q14"/>
    <mergeCell ref="P7:P8"/>
    <mergeCell ref="H15:H17"/>
    <mergeCell ref="H18:H23"/>
    <mergeCell ref="E15:E17"/>
    <mergeCell ref="E18:E23"/>
    <mergeCell ref="F7:F9"/>
    <mergeCell ref="E7:E9"/>
    <mergeCell ref="J16:J17"/>
    <mergeCell ref="J19:J23"/>
    <mergeCell ref="I12:I14"/>
    <mergeCell ref="J12:J14"/>
    <mergeCell ref="K21:K22"/>
    <mergeCell ref="I16:I17"/>
    <mergeCell ref="A12:A14"/>
    <mergeCell ref="B12:B14"/>
    <mergeCell ref="C12:C14"/>
    <mergeCell ref="F15:F17"/>
    <mergeCell ref="F18:F23"/>
    <mergeCell ref="F12:F14"/>
    <mergeCell ref="E12:E14"/>
    <mergeCell ref="B15:B17"/>
    <mergeCell ref="B18:B23"/>
    <mergeCell ref="A35:G35"/>
    <mergeCell ref="D15:D17"/>
    <mergeCell ref="D18:D23"/>
    <mergeCell ref="G15:G17"/>
    <mergeCell ref="G18:G23"/>
    <mergeCell ref="A15:A17"/>
    <mergeCell ref="A18:A23"/>
    <mergeCell ref="C15:C17"/>
    <mergeCell ref="C18:C23"/>
    <mergeCell ref="B33:B34"/>
    <mergeCell ref="C33:C34"/>
    <mergeCell ref="E33:E34"/>
    <mergeCell ref="F33:F34"/>
    <mergeCell ref="A2:R2"/>
    <mergeCell ref="A3:R3"/>
    <mergeCell ref="D5:E5"/>
    <mergeCell ref="F5:G5"/>
    <mergeCell ref="K5:L5"/>
    <mergeCell ref="I5:I6"/>
    <mergeCell ref="N5:N6"/>
    <mergeCell ref="P5:P6"/>
    <mergeCell ref="R5:R6"/>
    <mergeCell ref="H5:H6"/>
    <mergeCell ref="A5:A6"/>
    <mergeCell ref="B5:B6"/>
    <mergeCell ref="C5:C6"/>
    <mergeCell ref="M5:M6"/>
    <mergeCell ref="J5:J6"/>
    <mergeCell ref="Q5:Q6"/>
    <mergeCell ref="R7:R9"/>
    <mergeCell ref="O7:O9"/>
    <mergeCell ref="N7:N9"/>
    <mergeCell ref="D33:D34"/>
    <mergeCell ref="Q33:Q34"/>
    <mergeCell ref="R33:R34"/>
    <mergeCell ref="H7:H8"/>
    <mergeCell ref="L7:L8"/>
    <mergeCell ref="G7:G8"/>
    <mergeCell ref="G33:G34"/>
    <mergeCell ref="D12:D14"/>
    <mergeCell ref="L21:L22"/>
    <mergeCell ref="K12:K14"/>
    <mergeCell ref="L12:L14"/>
    <mergeCell ref="I7:I8"/>
    <mergeCell ref="M7:M34"/>
    <mergeCell ref="D7:D9"/>
    <mergeCell ref="C7:C9"/>
    <mergeCell ref="B7:B9"/>
    <mergeCell ref="A7:A9"/>
    <mergeCell ref="Q7:Q9"/>
    <mergeCell ref="K7:K8"/>
    <mergeCell ref="J7:J8"/>
  </mergeCells>
  <pageMargins left="0.19685039370078741" right="0.15748031496062992" top="0.35433070866141736" bottom="0.74803149606299213" header="0.31496062992125984" footer="0.31496062992125984"/>
  <pageSetup paperSize="9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S22"/>
  <sheetViews>
    <sheetView zoomScale="70" zoomScaleNormal="7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L11" sqref="L11"/>
    </sheetView>
  </sheetViews>
  <sheetFormatPr defaultColWidth="9" defaultRowHeight="15.6" x14ac:dyDescent="0.3"/>
  <cols>
    <col min="1" max="2" width="9" style="20"/>
    <col min="3" max="3" width="12.8984375" style="20" customWidth="1"/>
    <col min="4" max="4" width="17.09765625" style="20" customWidth="1"/>
    <col min="5" max="5" width="10.09765625" style="20" customWidth="1"/>
    <col min="6" max="6" width="15.3984375" style="20" bestFit="1" customWidth="1"/>
    <col min="7" max="7" width="12.3984375" style="20" bestFit="1" customWidth="1"/>
    <col min="8" max="8" width="42.8984375" style="20" customWidth="1"/>
    <col min="9" max="9" width="34.3984375" style="20" customWidth="1"/>
    <col min="10" max="10" width="7.3984375" style="20" customWidth="1"/>
    <col min="11" max="13" width="9" style="21"/>
    <col min="14" max="14" width="9" style="22"/>
    <col min="15" max="15" width="9" style="21"/>
    <col min="16" max="16" width="8.8984375" style="20" customWidth="1"/>
    <col min="17" max="16384" width="9" style="20"/>
  </cols>
  <sheetData>
    <row r="2" spans="1:19" x14ac:dyDescent="0.3">
      <c r="A2" s="357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x14ac:dyDescent="0.3">
      <c r="A3" s="357" t="s">
        <v>455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5" spans="1:19" ht="34.200000000000003" customHeight="1" x14ac:dyDescent="0.3">
      <c r="A5" s="302" t="s">
        <v>2</v>
      </c>
      <c r="B5" s="302" t="s">
        <v>3</v>
      </c>
      <c r="C5" s="302" t="s">
        <v>4</v>
      </c>
      <c r="D5" s="302" t="s">
        <v>433</v>
      </c>
      <c r="E5" s="302"/>
      <c r="F5" s="302" t="s">
        <v>434</v>
      </c>
      <c r="G5" s="302"/>
      <c r="H5" s="302" t="s">
        <v>9</v>
      </c>
      <c r="I5" s="302" t="s">
        <v>10</v>
      </c>
      <c r="J5" s="302" t="s">
        <v>11</v>
      </c>
      <c r="K5" s="302" t="s">
        <v>435</v>
      </c>
      <c r="L5" s="302"/>
      <c r="M5" s="302" t="s">
        <v>13</v>
      </c>
      <c r="N5" s="435" t="s">
        <v>14</v>
      </c>
      <c r="O5" s="302" t="s">
        <v>15</v>
      </c>
      <c r="P5" s="302" t="s">
        <v>16</v>
      </c>
      <c r="Q5" s="302" t="s">
        <v>17</v>
      </c>
      <c r="R5" s="302" t="s">
        <v>18</v>
      </c>
      <c r="S5" s="302" t="s">
        <v>579</v>
      </c>
    </row>
    <row r="6" spans="1:19" ht="50.25" customHeight="1" x14ac:dyDescent="0.3">
      <c r="A6" s="302"/>
      <c r="B6" s="302"/>
      <c r="C6" s="302"/>
      <c r="D6" s="23" t="s">
        <v>5</v>
      </c>
      <c r="E6" s="23" t="s">
        <v>6</v>
      </c>
      <c r="F6" s="23" t="s">
        <v>7</v>
      </c>
      <c r="G6" s="66" t="s">
        <v>456</v>
      </c>
      <c r="H6" s="302"/>
      <c r="I6" s="302"/>
      <c r="J6" s="302"/>
      <c r="K6" s="27" t="s">
        <v>12</v>
      </c>
      <c r="L6" s="27" t="s">
        <v>456</v>
      </c>
      <c r="M6" s="302"/>
      <c r="N6" s="435"/>
      <c r="O6" s="302"/>
      <c r="P6" s="302"/>
      <c r="Q6" s="302"/>
      <c r="R6" s="302"/>
      <c r="S6" s="302"/>
    </row>
    <row r="7" spans="1:19" ht="16.2" customHeight="1" x14ac:dyDescent="0.3">
      <c r="A7" s="354">
        <v>1</v>
      </c>
      <c r="B7" s="427">
        <v>2866</v>
      </c>
      <c r="C7" s="305" t="s">
        <v>325</v>
      </c>
      <c r="D7" s="305" t="s">
        <v>28</v>
      </c>
      <c r="E7" s="305" t="s">
        <v>24</v>
      </c>
      <c r="F7" s="305" t="s">
        <v>29</v>
      </c>
      <c r="G7" s="305" t="s">
        <v>326</v>
      </c>
      <c r="H7" s="351" t="s">
        <v>327</v>
      </c>
      <c r="I7" s="307" t="s">
        <v>36</v>
      </c>
      <c r="J7" s="438"/>
      <c r="K7" s="433" t="s">
        <v>328</v>
      </c>
      <c r="L7" s="433" t="s">
        <v>329</v>
      </c>
      <c r="M7" s="314" t="s">
        <v>330</v>
      </c>
      <c r="N7" s="427">
        <v>230</v>
      </c>
      <c r="O7" s="314"/>
      <c r="P7" s="438">
        <v>45</v>
      </c>
      <c r="Q7" s="430">
        <v>120</v>
      </c>
      <c r="R7" s="307">
        <f>Q7-(P7+P9)</f>
        <v>-45</v>
      </c>
      <c r="S7" s="33"/>
    </row>
    <row r="8" spans="1:19" x14ac:dyDescent="0.3">
      <c r="A8" s="355"/>
      <c r="B8" s="428"/>
      <c r="C8" s="316"/>
      <c r="D8" s="316"/>
      <c r="E8" s="316"/>
      <c r="F8" s="316"/>
      <c r="G8" s="316"/>
      <c r="H8" s="352"/>
      <c r="I8" s="308"/>
      <c r="J8" s="439"/>
      <c r="K8" s="434"/>
      <c r="L8" s="434"/>
      <c r="M8" s="366"/>
      <c r="N8" s="428"/>
      <c r="O8" s="366"/>
      <c r="P8" s="439"/>
      <c r="Q8" s="431"/>
      <c r="R8" s="379"/>
      <c r="S8" s="33"/>
    </row>
    <row r="9" spans="1:19" ht="46.8" x14ac:dyDescent="0.3">
      <c r="A9" s="356"/>
      <c r="B9" s="429"/>
      <c r="C9" s="306"/>
      <c r="D9" s="306"/>
      <c r="E9" s="306"/>
      <c r="F9" s="306"/>
      <c r="G9" s="306"/>
      <c r="H9" s="353"/>
      <c r="I9" s="215" t="s">
        <v>559</v>
      </c>
      <c r="J9" s="216" t="s">
        <v>32</v>
      </c>
      <c r="K9" s="217" t="s">
        <v>560</v>
      </c>
      <c r="L9" s="217" t="s">
        <v>560</v>
      </c>
      <c r="M9" s="366"/>
      <c r="N9" s="429"/>
      <c r="O9" s="315"/>
      <c r="P9" s="216">
        <v>120</v>
      </c>
      <c r="Q9" s="432"/>
      <c r="R9" s="308"/>
      <c r="S9" s="33"/>
    </row>
    <row r="10" spans="1:19" ht="41.4" x14ac:dyDescent="0.3">
      <c r="A10" s="115">
        <v>2</v>
      </c>
      <c r="B10" s="118">
        <v>3061</v>
      </c>
      <c r="C10" s="113" t="s">
        <v>331</v>
      </c>
      <c r="D10" s="113" t="s">
        <v>46</v>
      </c>
      <c r="E10" s="113" t="s">
        <v>24</v>
      </c>
      <c r="F10" s="113" t="s">
        <v>332</v>
      </c>
      <c r="G10" s="113" t="s">
        <v>326</v>
      </c>
      <c r="H10" s="116" t="s">
        <v>333</v>
      </c>
      <c r="I10" s="25"/>
      <c r="J10" s="23"/>
      <c r="K10" s="27"/>
      <c r="L10" s="27"/>
      <c r="M10" s="366"/>
      <c r="N10" s="118">
        <v>284</v>
      </c>
      <c r="O10" s="110"/>
      <c r="P10" s="23"/>
      <c r="Q10" s="118">
        <v>90</v>
      </c>
      <c r="R10" s="113">
        <f>Q10-SUM(P10:P10)</f>
        <v>90</v>
      </c>
      <c r="S10" s="33"/>
    </row>
    <row r="11" spans="1:19" ht="41.4" x14ac:dyDescent="0.3">
      <c r="A11" s="24">
        <v>3</v>
      </c>
      <c r="B11" s="29">
        <v>3204</v>
      </c>
      <c r="C11" s="25" t="s">
        <v>334</v>
      </c>
      <c r="D11" s="25" t="s">
        <v>58</v>
      </c>
      <c r="E11" s="25" t="s">
        <v>24</v>
      </c>
      <c r="F11" s="25" t="s">
        <v>135</v>
      </c>
      <c r="G11" s="25" t="s">
        <v>326</v>
      </c>
      <c r="H11" s="8" t="s">
        <v>335</v>
      </c>
      <c r="I11" s="25"/>
      <c r="J11" s="23"/>
      <c r="K11" s="27"/>
      <c r="L11" s="27"/>
      <c r="M11" s="366"/>
      <c r="N11" s="29">
        <v>275</v>
      </c>
      <c r="O11" s="23"/>
      <c r="P11" s="23"/>
      <c r="Q11" s="29">
        <v>60</v>
      </c>
      <c r="R11" s="25"/>
      <c r="S11" s="33"/>
    </row>
    <row r="12" spans="1:19" x14ac:dyDescent="0.3">
      <c r="A12" s="354">
        <v>4</v>
      </c>
      <c r="B12" s="427">
        <v>3376</v>
      </c>
      <c r="C12" s="305" t="s">
        <v>336</v>
      </c>
      <c r="D12" s="305" t="s">
        <v>66</v>
      </c>
      <c r="E12" s="305" t="s">
        <v>24</v>
      </c>
      <c r="F12" s="305" t="s">
        <v>67</v>
      </c>
      <c r="G12" s="305" t="s">
        <v>326</v>
      </c>
      <c r="H12" s="351" t="s">
        <v>337</v>
      </c>
      <c r="I12" s="305" t="s">
        <v>36</v>
      </c>
      <c r="J12" s="440"/>
      <c r="K12" s="425" t="s">
        <v>339</v>
      </c>
      <c r="L12" s="425" t="s">
        <v>338</v>
      </c>
      <c r="M12" s="366"/>
      <c r="N12" s="427">
        <v>62</v>
      </c>
      <c r="O12" s="314"/>
      <c r="P12" s="314">
        <v>90</v>
      </c>
      <c r="Q12" s="427">
        <v>210</v>
      </c>
      <c r="R12" s="305">
        <f>Q12-P12</f>
        <v>120</v>
      </c>
      <c r="S12" s="33"/>
    </row>
    <row r="13" spans="1:19" x14ac:dyDescent="0.3">
      <c r="A13" s="355"/>
      <c r="B13" s="428"/>
      <c r="C13" s="316"/>
      <c r="D13" s="316"/>
      <c r="E13" s="316"/>
      <c r="F13" s="316"/>
      <c r="G13" s="316"/>
      <c r="H13" s="352"/>
      <c r="I13" s="316"/>
      <c r="J13" s="441"/>
      <c r="K13" s="442"/>
      <c r="L13" s="442"/>
      <c r="M13" s="366"/>
      <c r="N13" s="428"/>
      <c r="O13" s="366"/>
      <c r="P13" s="366"/>
      <c r="Q13" s="428"/>
      <c r="R13" s="316"/>
      <c r="S13" s="33"/>
    </row>
    <row r="14" spans="1:19" x14ac:dyDescent="0.3">
      <c r="A14" s="355"/>
      <c r="B14" s="428"/>
      <c r="C14" s="316"/>
      <c r="D14" s="316"/>
      <c r="E14" s="316"/>
      <c r="F14" s="316"/>
      <c r="G14" s="316"/>
      <c r="H14" s="352"/>
      <c r="I14" s="316"/>
      <c r="J14" s="441"/>
      <c r="K14" s="442"/>
      <c r="L14" s="442"/>
      <c r="M14" s="366"/>
      <c r="N14" s="428"/>
      <c r="O14" s="366"/>
      <c r="P14" s="366"/>
      <c r="Q14" s="428"/>
      <c r="R14" s="316"/>
      <c r="S14" s="33"/>
    </row>
    <row r="15" spans="1:19" x14ac:dyDescent="0.3">
      <c r="A15" s="355"/>
      <c r="B15" s="428"/>
      <c r="C15" s="316"/>
      <c r="D15" s="316"/>
      <c r="E15" s="316"/>
      <c r="F15" s="316"/>
      <c r="G15" s="316"/>
      <c r="H15" s="352"/>
      <c r="I15" s="316"/>
      <c r="J15" s="441"/>
      <c r="K15" s="442"/>
      <c r="L15" s="442"/>
      <c r="M15" s="366"/>
      <c r="N15" s="428"/>
      <c r="O15" s="366"/>
      <c r="P15" s="366"/>
      <c r="Q15" s="428"/>
      <c r="R15" s="316"/>
      <c r="S15" s="33"/>
    </row>
    <row r="16" spans="1:19" x14ac:dyDescent="0.3">
      <c r="A16" s="355"/>
      <c r="B16" s="428"/>
      <c r="C16" s="316"/>
      <c r="D16" s="316"/>
      <c r="E16" s="316"/>
      <c r="F16" s="316"/>
      <c r="G16" s="316"/>
      <c r="H16" s="352"/>
      <c r="I16" s="316"/>
      <c r="J16" s="441"/>
      <c r="K16" s="442"/>
      <c r="L16" s="442"/>
      <c r="M16" s="366"/>
      <c r="N16" s="428"/>
      <c r="O16" s="366"/>
      <c r="P16" s="366"/>
      <c r="Q16" s="428"/>
      <c r="R16" s="316"/>
      <c r="S16" s="33"/>
    </row>
    <row r="17" spans="1:19" x14ac:dyDescent="0.3">
      <c r="A17" s="356"/>
      <c r="B17" s="429"/>
      <c r="C17" s="306"/>
      <c r="D17" s="306"/>
      <c r="E17" s="306"/>
      <c r="F17" s="306"/>
      <c r="G17" s="306"/>
      <c r="H17" s="437"/>
      <c r="I17" s="306"/>
      <c r="J17" s="417"/>
      <c r="K17" s="426"/>
      <c r="L17" s="426"/>
      <c r="M17" s="366"/>
      <c r="N17" s="429"/>
      <c r="O17" s="315"/>
      <c r="P17" s="315"/>
      <c r="Q17" s="429"/>
      <c r="R17" s="306"/>
      <c r="S17" s="33"/>
    </row>
    <row r="18" spans="1:19" x14ac:dyDescent="0.3">
      <c r="A18" s="354">
        <v>5</v>
      </c>
      <c r="B18" s="427">
        <v>3480</v>
      </c>
      <c r="C18" s="305" t="s">
        <v>340</v>
      </c>
      <c r="D18" s="305" t="s">
        <v>76</v>
      </c>
      <c r="E18" s="305" t="s">
        <v>24</v>
      </c>
      <c r="F18" s="305" t="s">
        <v>226</v>
      </c>
      <c r="G18" s="305" t="s">
        <v>326</v>
      </c>
      <c r="H18" s="351" t="s">
        <v>341</v>
      </c>
      <c r="I18" s="206" t="s">
        <v>542</v>
      </c>
      <c r="J18" s="211" t="s">
        <v>32</v>
      </c>
      <c r="K18" s="207">
        <v>0.16666666666666666</v>
      </c>
      <c r="L18" s="207">
        <v>0.41666666666666669</v>
      </c>
      <c r="M18" s="366"/>
      <c r="N18" s="427">
        <v>210</v>
      </c>
      <c r="O18" s="314"/>
      <c r="P18" s="199">
        <v>30</v>
      </c>
      <c r="Q18" s="427">
        <v>30</v>
      </c>
      <c r="R18" s="198"/>
      <c r="S18" s="33"/>
    </row>
    <row r="19" spans="1:19" x14ac:dyDescent="0.3">
      <c r="A19" s="356"/>
      <c r="B19" s="429"/>
      <c r="C19" s="306"/>
      <c r="D19" s="306"/>
      <c r="E19" s="306"/>
      <c r="F19" s="306"/>
      <c r="G19" s="306"/>
      <c r="H19" s="353"/>
      <c r="I19" s="25" t="s">
        <v>36</v>
      </c>
      <c r="J19" s="23"/>
      <c r="K19" s="27">
        <v>0.5</v>
      </c>
      <c r="L19" s="27">
        <v>0.27083333333333331</v>
      </c>
      <c r="M19" s="366"/>
      <c r="N19" s="429"/>
      <c r="O19" s="315"/>
      <c r="P19" s="23">
        <v>15</v>
      </c>
      <c r="Q19" s="429"/>
      <c r="R19" s="25">
        <f>Q18-P19</f>
        <v>15</v>
      </c>
      <c r="S19" s="33"/>
    </row>
    <row r="20" spans="1:19" ht="41.4" x14ac:dyDescent="0.3">
      <c r="A20" s="24">
        <v>6</v>
      </c>
      <c r="B20" s="43">
        <v>2247</v>
      </c>
      <c r="C20" s="25" t="s">
        <v>342</v>
      </c>
      <c r="D20" s="25" t="s">
        <v>58</v>
      </c>
      <c r="E20" s="25" t="s">
        <v>24</v>
      </c>
      <c r="F20" s="25" t="s">
        <v>63</v>
      </c>
      <c r="G20" s="25" t="s">
        <v>326</v>
      </c>
      <c r="H20" s="8" t="s">
        <v>343</v>
      </c>
      <c r="I20" s="25"/>
      <c r="J20" s="23"/>
      <c r="K20" s="27"/>
      <c r="L20" s="27"/>
      <c r="M20" s="315"/>
      <c r="N20" s="31"/>
      <c r="O20" s="23"/>
      <c r="P20" s="23"/>
      <c r="Q20" s="25"/>
      <c r="R20" s="25"/>
      <c r="S20" s="33"/>
    </row>
    <row r="21" spans="1:19" ht="69" x14ac:dyDescent="0.3">
      <c r="A21" s="233">
        <v>7</v>
      </c>
      <c r="B21" s="43">
        <v>6154</v>
      </c>
      <c r="C21" s="231" t="s">
        <v>563</v>
      </c>
      <c r="D21" s="231" t="s">
        <v>46</v>
      </c>
      <c r="E21" s="231" t="s">
        <v>24</v>
      </c>
      <c r="F21" s="231" t="s">
        <v>51</v>
      </c>
      <c r="G21" s="231" t="s">
        <v>326</v>
      </c>
      <c r="H21" s="232" t="s">
        <v>564</v>
      </c>
      <c r="I21" s="85" t="s">
        <v>565</v>
      </c>
      <c r="J21" s="121" t="s">
        <v>32</v>
      </c>
      <c r="K21" s="84">
        <v>5.9027777777777783E-2</v>
      </c>
      <c r="L21" s="84">
        <v>0.39583333333333331</v>
      </c>
      <c r="M21" s="235"/>
      <c r="N21" s="234">
        <v>356</v>
      </c>
      <c r="O21" s="121"/>
      <c r="P21" s="235">
        <v>23</v>
      </c>
      <c r="Q21" s="235">
        <v>60</v>
      </c>
      <c r="R21" s="231">
        <f>Q21-P21</f>
        <v>37</v>
      </c>
      <c r="S21" s="33"/>
    </row>
    <row r="22" spans="1:19" ht="21.9" customHeight="1" x14ac:dyDescent="0.3">
      <c r="A22" s="436" t="s">
        <v>432</v>
      </c>
      <c r="B22" s="436"/>
      <c r="C22" s="436"/>
      <c r="D22" s="436"/>
      <c r="E22" s="436"/>
      <c r="F22" s="436"/>
      <c r="G22" s="436"/>
      <c r="H22" s="67"/>
      <c r="I22" s="68">
        <f>SUMPRODUCT((I7:I20&lt;&gt;"")/COUNTIF(I7:I20,I7:I20&amp;""))</f>
        <v>3</v>
      </c>
      <c r="J22" s="68">
        <f>COUNTA(J7:J20)</f>
        <v>2</v>
      </c>
      <c r="K22" s="68"/>
      <c r="L22" s="68"/>
      <c r="M22" s="68"/>
      <c r="N22" s="69"/>
      <c r="O22" s="68"/>
      <c r="P22" s="68">
        <f>SUM(P7:P20)</f>
        <v>300</v>
      </c>
      <c r="Q22" s="68">
        <f>SUM(Q7:Q20)</f>
        <v>510</v>
      </c>
      <c r="R22" s="68">
        <f>Q22-P22</f>
        <v>210</v>
      </c>
      <c r="S22" s="33"/>
    </row>
  </sheetData>
  <mergeCells count="65">
    <mergeCell ref="Q12:Q17"/>
    <mergeCell ref="R12:R17"/>
    <mergeCell ref="S5:S6"/>
    <mergeCell ref="N12:N17"/>
    <mergeCell ref="O5:O6"/>
    <mergeCell ref="O12:O17"/>
    <mergeCell ref="P7:P8"/>
    <mergeCell ref="P12:P17"/>
    <mergeCell ref="L12:L17"/>
    <mergeCell ref="L7:L8"/>
    <mergeCell ref="K12:K17"/>
    <mergeCell ref="M5:M6"/>
    <mergeCell ref="M7:M20"/>
    <mergeCell ref="H12:H17"/>
    <mergeCell ref="I7:I8"/>
    <mergeCell ref="I12:I17"/>
    <mergeCell ref="J5:J6"/>
    <mergeCell ref="J7:J8"/>
    <mergeCell ref="J12:J17"/>
    <mergeCell ref="A22:G22"/>
    <mergeCell ref="A5:A6"/>
    <mergeCell ref="A12:A17"/>
    <mergeCell ref="B5:B6"/>
    <mergeCell ref="B12:B17"/>
    <mergeCell ref="C5:C6"/>
    <mergeCell ref="C12:C17"/>
    <mergeCell ref="D12:D17"/>
    <mergeCell ref="E12:E17"/>
    <mergeCell ref="F12:F17"/>
    <mergeCell ref="G12:G17"/>
    <mergeCell ref="A7:A9"/>
    <mergeCell ref="B7:B9"/>
    <mergeCell ref="C7:C9"/>
    <mergeCell ref="D7:D9"/>
    <mergeCell ref="E7:E9"/>
    <mergeCell ref="A2:R2"/>
    <mergeCell ref="A3:R3"/>
    <mergeCell ref="D5:E5"/>
    <mergeCell ref="F5:G5"/>
    <mergeCell ref="K5:L5"/>
    <mergeCell ref="I5:I6"/>
    <mergeCell ref="N5:N6"/>
    <mergeCell ref="P5:P6"/>
    <mergeCell ref="R5:R6"/>
    <mergeCell ref="H5:H6"/>
    <mergeCell ref="Q5:Q6"/>
    <mergeCell ref="Q18:Q19"/>
    <mergeCell ref="B18:B19"/>
    <mergeCell ref="A18:A19"/>
    <mergeCell ref="H18:H19"/>
    <mergeCell ref="N18:N19"/>
    <mergeCell ref="O18:O19"/>
    <mergeCell ref="G18:G19"/>
    <mergeCell ref="F18:F19"/>
    <mergeCell ref="E18:E19"/>
    <mergeCell ref="D18:D19"/>
    <mergeCell ref="C18:C19"/>
    <mergeCell ref="F7:F9"/>
    <mergeCell ref="N7:N9"/>
    <mergeCell ref="O7:O9"/>
    <mergeCell ref="Q7:Q9"/>
    <mergeCell ref="R7:R9"/>
    <mergeCell ref="G7:G9"/>
    <mergeCell ref="H7:H9"/>
    <mergeCell ref="K7:K8"/>
  </mergeCells>
  <pageMargins left="0.179166666666667" right="0.16875000000000001" top="0.359027777777778" bottom="0.75" header="0.3" footer="0.3"/>
  <pageSetup paperSize="9" scale="3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Y33"/>
  <sheetViews>
    <sheetView topLeftCell="H1" zoomScale="70" zoomScaleNormal="70" workbookViewId="0">
      <selection activeCell="N24" sqref="N24"/>
    </sheetView>
  </sheetViews>
  <sheetFormatPr defaultColWidth="9" defaultRowHeight="15.6" x14ac:dyDescent="0.3"/>
  <cols>
    <col min="1" max="2" width="9" style="20"/>
    <col min="3" max="3" width="14.8984375" style="20" customWidth="1"/>
    <col min="4" max="4" width="17.09765625" style="20" customWidth="1"/>
    <col min="5" max="5" width="10.09765625" style="20" customWidth="1"/>
    <col min="6" max="6" width="18.3984375" style="20" customWidth="1"/>
    <col min="7" max="7" width="9.3984375" style="20" customWidth="1"/>
    <col min="8" max="8" width="110" style="20" customWidth="1"/>
    <col min="9" max="9" width="34.3984375" style="20" customWidth="1"/>
    <col min="10" max="10" width="7.3984375" style="20" customWidth="1"/>
    <col min="11" max="13" width="9" style="21"/>
    <col min="14" max="14" width="9" style="22"/>
    <col min="15" max="15" width="9" style="21"/>
    <col min="16" max="16" width="8.3984375" style="20" customWidth="1"/>
    <col min="17" max="18" width="9" style="20"/>
    <col min="19" max="19" width="18" style="20" hidden="1" customWidth="1"/>
    <col min="20" max="20" width="12" style="34" hidden="1" customWidth="1"/>
    <col min="21" max="21" width="7" style="34" hidden="1" customWidth="1"/>
    <col min="22" max="22" width="10" style="34" hidden="1" customWidth="1"/>
    <col min="23" max="23" width="7.09765625" style="34" hidden="1" customWidth="1"/>
    <col min="24" max="24" width="56.3984375" style="20" hidden="1" customWidth="1"/>
    <col min="25" max="16384" width="9" style="20"/>
  </cols>
  <sheetData>
    <row r="2" spans="1:25" x14ac:dyDescent="0.3">
      <c r="A2" s="357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</row>
    <row r="3" spans="1:25" x14ac:dyDescent="0.3">
      <c r="A3" s="357" t="s">
        <v>461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</row>
    <row r="4" spans="1:25" ht="16.2" thickBot="1" x14ac:dyDescent="0.35"/>
    <row r="5" spans="1:25" ht="34.200000000000003" customHeight="1" x14ac:dyDescent="0.3">
      <c r="A5" s="302" t="s">
        <v>2</v>
      </c>
      <c r="B5" s="302" t="s">
        <v>3</v>
      </c>
      <c r="C5" s="302" t="s">
        <v>4</v>
      </c>
      <c r="D5" s="302" t="s">
        <v>5</v>
      </c>
      <c r="E5" s="302" t="s">
        <v>6</v>
      </c>
      <c r="F5" s="302" t="s">
        <v>7</v>
      </c>
      <c r="G5" s="302" t="s">
        <v>462</v>
      </c>
      <c r="H5" s="302" t="s">
        <v>9</v>
      </c>
      <c r="I5" s="302" t="s">
        <v>10</v>
      </c>
      <c r="J5" s="302" t="s">
        <v>11</v>
      </c>
      <c r="K5" s="376" t="s">
        <v>12</v>
      </c>
      <c r="L5" s="376" t="s">
        <v>462</v>
      </c>
      <c r="M5" s="302" t="s">
        <v>13</v>
      </c>
      <c r="N5" s="435" t="s">
        <v>14</v>
      </c>
      <c r="O5" s="302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446" t="s">
        <v>436</v>
      </c>
      <c r="U5" s="447"/>
      <c r="V5" s="448"/>
      <c r="W5" s="449" t="s">
        <v>20</v>
      </c>
      <c r="X5" s="302" t="s">
        <v>21</v>
      </c>
      <c r="Y5" s="302" t="s">
        <v>573</v>
      </c>
    </row>
    <row r="6" spans="1:25" ht="50.25" customHeight="1" x14ac:dyDescent="0.3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76"/>
      <c r="L6" s="376"/>
      <c r="M6" s="302"/>
      <c r="N6" s="435"/>
      <c r="O6" s="302"/>
      <c r="P6" s="302"/>
      <c r="Q6" s="302"/>
      <c r="R6" s="302"/>
      <c r="S6" s="302"/>
      <c r="T6" s="101" t="s">
        <v>437</v>
      </c>
      <c r="U6" s="101" t="s">
        <v>438</v>
      </c>
      <c r="V6" s="101" t="s">
        <v>439</v>
      </c>
      <c r="W6" s="450"/>
      <c r="X6" s="302"/>
      <c r="Y6" s="302"/>
    </row>
    <row r="7" spans="1:25" x14ac:dyDescent="0.3">
      <c r="A7" s="362">
        <v>1</v>
      </c>
      <c r="B7" s="302"/>
      <c r="C7" s="295" t="s">
        <v>344</v>
      </c>
      <c r="D7" s="304" t="s">
        <v>28</v>
      </c>
      <c r="E7" s="304" t="s">
        <v>24</v>
      </c>
      <c r="F7" s="304" t="s">
        <v>29</v>
      </c>
      <c r="G7" s="304" t="s">
        <v>345</v>
      </c>
      <c r="H7" s="304" t="s">
        <v>346</v>
      </c>
      <c r="I7" s="302" t="s">
        <v>37</v>
      </c>
      <c r="J7" s="302" t="s">
        <v>32</v>
      </c>
      <c r="K7" s="91">
        <v>0.66666666666666696</v>
      </c>
      <c r="L7" s="91">
        <v>0.875</v>
      </c>
      <c r="M7" s="304"/>
      <c r="N7" s="444">
        <v>250</v>
      </c>
      <c r="O7" s="302"/>
      <c r="P7" s="89">
        <v>30</v>
      </c>
      <c r="Q7" s="444">
        <v>480</v>
      </c>
      <c r="R7" s="302">
        <f>Q7-SUM(P7:P10)</f>
        <v>300</v>
      </c>
      <c r="S7" s="89"/>
      <c r="T7" s="99"/>
      <c r="U7" s="99"/>
      <c r="V7" s="99"/>
      <c r="W7" s="99"/>
      <c r="X7" s="89"/>
      <c r="Y7" s="33"/>
    </row>
    <row r="8" spans="1:25" x14ac:dyDescent="0.3">
      <c r="A8" s="362"/>
      <c r="B8" s="302"/>
      <c r="C8" s="295"/>
      <c r="D8" s="304"/>
      <c r="E8" s="304"/>
      <c r="F8" s="304"/>
      <c r="G8" s="304"/>
      <c r="H8" s="304"/>
      <c r="I8" s="302"/>
      <c r="J8" s="302"/>
      <c r="K8" s="91">
        <v>0.41666666666666702</v>
      </c>
      <c r="L8" s="91">
        <v>0.33333333333333298</v>
      </c>
      <c r="M8" s="304"/>
      <c r="N8" s="444"/>
      <c r="O8" s="302"/>
      <c r="P8" s="89">
        <v>30</v>
      </c>
      <c r="Q8" s="444"/>
      <c r="R8" s="302"/>
      <c r="S8" s="89"/>
      <c r="T8" s="99"/>
      <c r="U8" s="99"/>
      <c r="V8" s="99"/>
      <c r="W8" s="99"/>
      <c r="X8" s="89"/>
      <c r="Y8" s="33"/>
    </row>
    <row r="9" spans="1:25" x14ac:dyDescent="0.3">
      <c r="A9" s="362"/>
      <c r="B9" s="302"/>
      <c r="C9" s="295"/>
      <c r="D9" s="304"/>
      <c r="E9" s="304"/>
      <c r="F9" s="304"/>
      <c r="G9" s="304"/>
      <c r="H9" s="304"/>
      <c r="I9" s="89" t="s">
        <v>43</v>
      </c>
      <c r="J9" s="89" t="s">
        <v>32</v>
      </c>
      <c r="K9" s="91" t="s">
        <v>39</v>
      </c>
      <c r="L9" s="91">
        <v>0.3125</v>
      </c>
      <c r="M9" s="304"/>
      <c r="N9" s="444"/>
      <c r="O9" s="302"/>
      <c r="P9" s="89">
        <v>30</v>
      </c>
      <c r="Q9" s="444"/>
      <c r="R9" s="302"/>
      <c r="S9" s="89"/>
      <c r="T9" s="99"/>
      <c r="U9" s="99"/>
      <c r="V9" s="99"/>
      <c r="W9" s="99"/>
      <c r="X9" s="89"/>
      <c r="Y9" s="33"/>
    </row>
    <row r="10" spans="1:25" x14ac:dyDescent="0.3">
      <c r="A10" s="362"/>
      <c r="B10" s="302"/>
      <c r="C10" s="295"/>
      <c r="D10" s="304"/>
      <c r="E10" s="304"/>
      <c r="F10" s="304"/>
      <c r="G10" s="304"/>
      <c r="H10" s="304"/>
      <c r="I10" s="204" t="s">
        <v>44</v>
      </c>
      <c r="J10" s="204"/>
      <c r="K10" s="91">
        <v>0.29166666666666702</v>
      </c>
      <c r="L10" s="91">
        <v>0.60416666666666696</v>
      </c>
      <c r="M10" s="304"/>
      <c r="N10" s="444"/>
      <c r="O10" s="302"/>
      <c r="P10" s="204">
        <v>90</v>
      </c>
      <c r="Q10" s="444"/>
      <c r="R10" s="302"/>
      <c r="S10" s="89" t="s">
        <v>490</v>
      </c>
      <c r="T10" s="99" t="s">
        <v>32</v>
      </c>
      <c r="U10" s="99"/>
      <c r="V10" s="99">
        <v>46</v>
      </c>
      <c r="W10" s="99"/>
      <c r="X10" s="89"/>
      <c r="Y10" s="33"/>
    </row>
    <row r="11" spans="1:25" x14ac:dyDescent="0.3">
      <c r="A11" s="362">
        <v>2</v>
      </c>
      <c r="B11" s="304"/>
      <c r="C11" s="295" t="s">
        <v>347</v>
      </c>
      <c r="D11" s="304" t="s">
        <v>58</v>
      </c>
      <c r="E11" s="304" t="s">
        <v>24</v>
      </c>
      <c r="F11" s="304" t="s">
        <v>135</v>
      </c>
      <c r="G11" s="304" t="s">
        <v>345</v>
      </c>
      <c r="H11" s="304" t="s">
        <v>348</v>
      </c>
      <c r="I11" s="314" t="s">
        <v>210</v>
      </c>
      <c r="J11" s="89"/>
      <c r="K11" s="91">
        <v>0.16666666666666666</v>
      </c>
      <c r="L11" s="91">
        <v>0.1875</v>
      </c>
      <c r="M11" s="304"/>
      <c r="N11" s="444">
        <v>275</v>
      </c>
      <c r="O11" s="302"/>
      <c r="P11" s="89">
        <v>15</v>
      </c>
      <c r="Q11" s="444">
        <v>90</v>
      </c>
      <c r="R11" s="302">
        <f>Q11-SUM(P11:P12)</f>
        <v>60</v>
      </c>
      <c r="S11" s="89"/>
      <c r="T11" s="99"/>
      <c r="U11" s="99"/>
      <c r="V11" s="99"/>
      <c r="W11" s="107"/>
      <c r="X11" s="89"/>
      <c r="Y11" s="33"/>
    </row>
    <row r="12" spans="1:25" x14ac:dyDescent="0.3">
      <c r="A12" s="362"/>
      <c r="B12" s="304"/>
      <c r="C12" s="295"/>
      <c r="D12" s="304"/>
      <c r="E12" s="304"/>
      <c r="F12" s="304"/>
      <c r="G12" s="304"/>
      <c r="H12" s="423"/>
      <c r="I12" s="315"/>
      <c r="J12" s="89"/>
      <c r="K12" s="91">
        <v>0.6875</v>
      </c>
      <c r="L12" s="91">
        <v>0.22916666666666699</v>
      </c>
      <c r="M12" s="304"/>
      <c r="N12" s="444"/>
      <c r="O12" s="302"/>
      <c r="P12" s="89">
        <v>15</v>
      </c>
      <c r="Q12" s="444"/>
      <c r="R12" s="302"/>
      <c r="S12" s="128" t="s">
        <v>349</v>
      </c>
      <c r="T12" s="99"/>
      <c r="U12" s="99">
        <v>29</v>
      </c>
      <c r="V12" s="99"/>
      <c r="W12" s="107"/>
      <c r="X12" s="89"/>
      <c r="Y12" s="33"/>
    </row>
    <row r="13" spans="1:25" x14ac:dyDescent="0.3">
      <c r="A13" s="362">
        <v>3</v>
      </c>
      <c r="B13" s="304"/>
      <c r="C13" s="295" t="s">
        <v>350</v>
      </c>
      <c r="D13" s="304" t="s">
        <v>58</v>
      </c>
      <c r="E13" s="304" t="s">
        <v>24</v>
      </c>
      <c r="F13" s="304" t="s">
        <v>59</v>
      </c>
      <c r="G13" s="304" t="s">
        <v>345</v>
      </c>
      <c r="H13" s="304" t="s">
        <v>351</v>
      </c>
      <c r="I13" s="89" t="s">
        <v>35</v>
      </c>
      <c r="J13" s="89"/>
      <c r="K13" s="91">
        <v>0.25</v>
      </c>
      <c r="L13" s="84">
        <v>0.54166666666666696</v>
      </c>
      <c r="M13" s="304"/>
      <c r="N13" s="444">
        <v>275</v>
      </c>
      <c r="O13" s="302"/>
      <c r="P13" s="89">
        <v>15</v>
      </c>
      <c r="Q13" s="444">
        <v>150</v>
      </c>
      <c r="R13" s="302">
        <f>Q13-SUM(P13:P18)</f>
        <v>60</v>
      </c>
      <c r="S13" s="89" t="s">
        <v>71</v>
      </c>
      <c r="T13" s="99"/>
      <c r="U13" s="99">
        <v>29</v>
      </c>
      <c r="V13" s="99"/>
      <c r="W13" s="99"/>
      <c r="X13" s="89"/>
      <c r="Y13" s="33"/>
    </row>
    <row r="14" spans="1:25" x14ac:dyDescent="0.3">
      <c r="A14" s="362"/>
      <c r="B14" s="304"/>
      <c r="C14" s="295"/>
      <c r="D14" s="304"/>
      <c r="E14" s="304"/>
      <c r="F14" s="304"/>
      <c r="G14" s="304"/>
      <c r="H14" s="304"/>
      <c r="I14" s="117" t="s">
        <v>36</v>
      </c>
      <c r="J14" s="117"/>
      <c r="K14" s="84">
        <v>0.1875</v>
      </c>
      <c r="L14" s="84">
        <v>0.35416666666666702</v>
      </c>
      <c r="M14" s="304"/>
      <c r="N14" s="444"/>
      <c r="O14" s="302"/>
      <c r="P14" s="89">
        <v>15</v>
      </c>
      <c r="Q14" s="444"/>
      <c r="R14" s="302"/>
      <c r="S14" s="89"/>
      <c r="T14" s="99"/>
      <c r="U14" s="99"/>
      <c r="V14" s="99"/>
      <c r="W14" s="99"/>
      <c r="X14" s="89"/>
      <c r="Y14" s="33"/>
    </row>
    <row r="15" spans="1:25" s="120" customFormat="1" x14ac:dyDescent="0.3">
      <c r="A15" s="362"/>
      <c r="B15" s="304"/>
      <c r="C15" s="295"/>
      <c r="D15" s="304"/>
      <c r="E15" s="304"/>
      <c r="F15" s="304"/>
      <c r="G15" s="304"/>
      <c r="H15" s="304"/>
      <c r="I15" s="375" t="s">
        <v>210</v>
      </c>
      <c r="J15" s="375"/>
      <c r="K15" s="84" t="s">
        <v>39</v>
      </c>
      <c r="L15" s="84">
        <v>0.625</v>
      </c>
      <c r="M15" s="304"/>
      <c r="N15" s="444"/>
      <c r="O15" s="302"/>
      <c r="P15" s="98">
        <v>15</v>
      </c>
      <c r="Q15" s="444"/>
      <c r="R15" s="302"/>
      <c r="S15" s="98" t="s">
        <v>491</v>
      </c>
      <c r="T15" s="71" t="s">
        <v>32</v>
      </c>
      <c r="U15" s="121"/>
      <c r="V15" s="71">
        <v>46</v>
      </c>
      <c r="W15" s="71"/>
      <c r="X15" s="98"/>
      <c r="Y15" s="121"/>
    </row>
    <row r="16" spans="1:25" s="120" customFormat="1" x14ac:dyDescent="0.3">
      <c r="A16" s="362"/>
      <c r="B16" s="304"/>
      <c r="C16" s="295"/>
      <c r="D16" s="304"/>
      <c r="E16" s="304"/>
      <c r="F16" s="304"/>
      <c r="G16" s="304"/>
      <c r="H16" s="304"/>
      <c r="I16" s="375"/>
      <c r="J16" s="375"/>
      <c r="K16" s="84" t="s">
        <v>39</v>
      </c>
      <c r="L16" s="84">
        <v>0.3125</v>
      </c>
      <c r="M16" s="304"/>
      <c r="N16" s="444"/>
      <c r="O16" s="302"/>
      <c r="P16" s="98">
        <v>15</v>
      </c>
      <c r="Q16" s="444"/>
      <c r="R16" s="302"/>
      <c r="S16" s="98" t="s">
        <v>492</v>
      </c>
      <c r="T16" s="71"/>
      <c r="U16" s="71">
        <v>16</v>
      </c>
      <c r="V16" s="71"/>
      <c r="W16" s="71"/>
      <c r="X16" s="98"/>
      <c r="Y16" s="121"/>
    </row>
    <row r="17" spans="1:25" s="120" customFormat="1" x14ac:dyDescent="0.3">
      <c r="A17" s="362"/>
      <c r="B17" s="304"/>
      <c r="C17" s="295"/>
      <c r="D17" s="304"/>
      <c r="E17" s="304"/>
      <c r="F17" s="304"/>
      <c r="G17" s="304"/>
      <c r="H17" s="304"/>
      <c r="I17" s="375"/>
      <c r="J17" s="375"/>
      <c r="K17" s="84" t="s">
        <v>39</v>
      </c>
      <c r="L17" s="84">
        <v>0.27083333333333298</v>
      </c>
      <c r="M17" s="304"/>
      <c r="N17" s="444"/>
      <c r="O17" s="302"/>
      <c r="P17" s="98">
        <v>15</v>
      </c>
      <c r="Q17" s="444"/>
      <c r="R17" s="302"/>
      <c r="S17" s="98" t="s">
        <v>493</v>
      </c>
      <c r="T17" s="71" t="s">
        <v>32</v>
      </c>
      <c r="U17" s="121"/>
      <c r="V17" s="71">
        <v>46</v>
      </c>
      <c r="W17" s="71"/>
      <c r="X17" s="98"/>
      <c r="Y17" s="121"/>
    </row>
    <row r="18" spans="1:25" s="120" customFormat="1" x14ac:dyDescent="0.3">
      <c r="A18" s="362"/>
      <c r="B18" s="304"/>
      <c r="C18" s="295"/>
      <c r="D18" s="304"/>
      <c r="E18" s="304"/>
      <c r="F18" s="304"/>
      <c r="G18" s="304"/>
      <c r="H18" s="423"/>
      <c r="I18" s="375"/>
      <c r="J18" s="375"/>
      <c r="K18" s="84" t="s">
        <v>39</v>
      </c>
      <c r="L18" s="84">
        <v>0.22916666666666699</v>
      </c>
      <c r="M18" s="304"/>
      <c r="N18" s="444"/>
      <c r="O18" s="302"/>
      <c r="P18" s="98">
        <v>15</v>
      </c>
      <c r="Q18" s="444"/>
      <c r="R18" s="302"/>
      <c r="S18" s="121"/>
      <c r="T18" s="71"/>
      <c r="U18" s="71"/>
      <c r="V18" s="71"/>
      <c r="W18" s="71"/>
      <c r="X18" s="98"/>
      <c r="Y18" s="121"/>
    </row>
    <row r="19" spans="1:25" x14ac:dyDescent="0.3">
      <c r="A19" s="362">
        <v>4</v>
      </c>
      <c r="B19" s="304"/>
      <c r="C19" s="295" t="s">
        <v>352</v>
      </c>
      <c r="D19" s="304" t="s">
        <v>76</v>
      </c>
      <c r="E19" s="304" t="s">
        <v>24</v>
      </c>
      <c r="F19" s="304" t="s">
        <v>231</v>
      </c>
      <c r="G19" s="304" t="s">
        <v>345</v>
      </c>
      <c r="H19" s="304" t="s">
        <v>353</v>
      </c>
      <c r="I19" s="375" t="s">
        <v>35</v>
      </c>
      <c r="J19" s="375"/>
      <c r="K19" s="84">
        <v>0.29166666666666702</v>
      </c>
      <c r="L19" s="84">
        <v>0.27083333333333298</v>
      </c>
      <c r="M19" s="304"/>
      <c r="N19" s="445">
        <v>220</v>
      </c>
      <c r="O19" s="302"/>
      <c r="P19" s="98">
        <v>15</v>
      </c>
      <c r="Q19" s="444">
        <v>30</v>
      </c>
      <c r="R19" s="302">
        <f>Q19-SUM(P19:P20)</f>
        <v>0</v>
      </c>
      <c r="S19" s="65" t="s">
        <v>354</v>
      </c>
      <c r="T19" s="99"/>
      <c r="U19" s="99">
        <v>29</v>
      </c>
      <c r="V19" s="99"/>
      <c r="W19" s="99"/>
      <c r="X19" s="89"/>
      <c r="Y19" s="33"/>
    </row>
    <row r="20" spans="1:25" x14ac:dyDescent="0.3">
      <c r="A20" s="362"/>
      <c r="B20" s="304"/>
      <c r="C20" s="295"/>
      <c r="D20" s="304"/>
      <c r="E20" s="304"/>
      <c r="F20" s="304"/>
      <c r="G20" s="304"/>
      <c r="H20" s="423"/>
      <c r="I20" s="375"/>
      <c r="J20" s="375"/>
      <c r="K20" s="84">
        <v>0.27083333333333298</v>
      </c>
      <c r="L20" s="84">
        <v>0.25</v>
      </c>
      <c r="M20" s="304"/>
      <c r="N20" s="445"/>
      <c r="O20" s="302"/>
      <c r="P20" s="98">
        <v>15</v>
      </c>
      <c r="Q20" s="444"/>
      <c r="R20" s="302"/>
      <c r="S20" s="98" t="s">
        <v>355</v>
      </c>
      <c r="T20" s="99"/>
      <c r="U20" s="99">
        <v>29</v>
      </c>
      <c r="V20" s="99"/>
      <c r="W20" s="99"/>
      <c r="X20" s="89"/>
      <c r="Y20" s="33"/>
    </row>
    <row r="21" spans="1:25" x14ac:dyDescent="0.3">
      <c r="A21" s="362">
        <v>5</v>
      </c>
      <c r="B21" s="304"/>
      <c r="C21" s="295" t="s">
        <v>356</v>
      </c>
      <c r="D21" s="304" t="s">
        <v>357</v>
      </c>
      <c r="E21" s="304" t="s">
        <v>24</v>
      </c>
      <c r="F21" s="304" t="s">
        <v>97</v>
      </c>
      <c r="G21" s="304" t="s">
        <v>345</v>
      </c>
      <c r="H21" s="304" t="s">
        <v>358</v>
      </c>
      <c r="I21" s="302" t="s">
        <v>36</v>
      </c>
      <c r="J21" s="302"/>
      <c r="K21" s="91">
        <v>0.66666666666666696</v>
      </c>
      <c r="L21" s="91">
        <v>0.375</v>
      </c>
      <c r="M21" s="304"/>
      <c r="N21" s="444">
        <v>350</v>
      </c>
      <c r="O21" s="302"/>
      <c r="P21" s="89">
        <v>15</v>
      </c>
      <c r="Q21" s="444">
        <v>60</v>
      </c>
      <c r="R21" s="302">
        <v>30</v>
      </c>
      <c r="S21" s="89" t="s">
        <v>359</v>
      </c>
      <c r="T21" s="99" t="s">
        <v>32</v>
      </c>
      <c r="U21" s="99"/>
      <c r="V21" s="99">
        <v>46</v>
      </c>
      <c r="W21" s="99"/>
      <c r="X21" s="89"/>
      <c r="Y21" s="33"/>
    </row>
    <row r="22" spans="1:25" x14ac:dyDescent="0.3">
      <c r="A22" s="362"/>
      <c r="B22" s="304"/>
      <c r="C22" s="295"/>
      <c r="D22" s="304"/>
      <c r="E22" s="304"/>
      <c r="F22" s="304"/>
      <c r="G22" s="304"/>
      <c r="H22" s="423"/>
      <c r="I22" s="302"/>
      <c r="J22" s="302"/>
      <c r="K22" s="91">
        <v>0.85416666666666663</v>
      </c>
      <c r="L22" s="91">
        <v>0.16666666666666699</v>
      </c>
      <c r="M22" s="304"/>
      <c r="N22" s="444"/>
      <c r="O22" s="302"/>
      <c r="P22" s="89">
        <v>15</v>
      </c>
      <c r="Q22" s="444"/>
      <c r="R22" s="302"/>
      <c r="S22" s="89" t="s">
        <v>360</v>
      </c>
      <c r="T22" s="99" t="s">
        <v>32</v>
      </c>
      <c r="U22" s="99"/>
      <c r="V22" s="99">
        <v>42</v>
      </c>
      <c r="W22" s="99"/>
      <c r="X22" s="89"/>
      <c r="Y22" s="33"/>
    </row>
    <row r="23" spans="1:25" ht="31.2" x14ac:dyDescent="0.3">
      <c r="A23" s="85">
        <v>6</v>
      </c>
      <c r="B23" s="92"/>
      <c r="C23" s="92" t="s">
        <v>361</v>
      </c>
      <c r="D23" s="92" t="s">
        <v>357</v>
      </c>
      <c r="E23" s="92" t="s">
        <v>24</v>
      </c>
      <c r="F23" s="92" t="s">
        <v>97</v>
      </c>
      <c r="G23" s="92" t="s">
        <v>345</v>
      </c>
      <c r="H23" s="119" t="s">
        <v>362</v>
      </c>
      <c r="I23" s="98"/>
      <c r="J23" s="98"/>
      <c r="K23" s="84"/>
      <c r="L23" s="84"/>
      <c r="M23" s="304"/>
      <c r="N23" s="102">
        <v>350</v>
      </c>
      <c r="O23" s="89"/>
      <c r="P23" s="89"/>
      <c r="Q23" s="102">
        <v>120</v>
      </c>
      <c r="R23" s="90">
        <v>120</v>
      </c>
      <c r="S23" s="89"/>
      <c r="T23" s="99"/>
      <c r="U23" s="99"/>
      <c r="V23" s="99"/>
      <c r="W23" s="99"/>
      <c r="X23" s="89"/>
      <c r="Y23" s="33"/>
    </row>
    <row r="24" spans="1:25" x14ac:dyDescent="0.3">
      <c r="A24" s="97">
        <v>7</v>
      </c>
      <c r="B24" s="93"/>
      <c r="C24" s="93" t="s">
        <v>363</v>
      </c>
      <c r="D24" s="93" t="s">
        <v>58</v>
      </c>
      <c r="E24" s="93" t="s">
        <v>24</v>
      </c>
      <c r="F24" s="93" t="s">
        <v>58</v>
      </c>
      <c r="G24" s="93" t="s">
        <v>345</v>
      </c>
      <c r="H24" s="94" t="s">
        <v>364</v>
      </c>
      <c r="I24" s="89"/>
      <c r="J24" s="89"/>
      <c r="K24" s="91"/>
      <c r="L24" s="91"/>
      <c r="M24" s="304"/>
      <c r="N24" s="95">
        <v>265</v>
      </c>
      <c r="O24" s="89"/>
      <c r="P24" s="89"/>
      <c r="Q24" s="93">
        <v>30</v>
      </c>
      <c r="R24" s="89">
        <v>30</v>
      </c>
      <c r="S24" s="89"/>
      <c r="T24" s="99"/>
      <c r="U24" s="99"/>
      <c r="V24" s="99"/>
      <c r="W24" s="99"/>
      <c r="X24" s="89"/>
      <c r="Y24" s="33"/>
    </row>
    <row r="25" spans="1:25" ht="31.2" x14ac:dyDescent="0.3">
      <c r="A25" s="97">
        <v>8</v>
      </c>
      <c r="B25" s="93"/>
      <c r="C25" s="93" t="s">
        <v>365</v>
      </c>
      <c r="D25" s="93" t="s">
        <v>58</v>
      </c>
      <c r="E25" s="93" t="s">
        <v>24</v>
      </c>
      <c r="F25" s="93" t="s">
        <v>63</v>
      </c>
      <c r="G25" s="93" t="s">
        <v>345</v>
      </c>
      <c r="H25" s="94" t="s">
        <v>366</v>
      </c>
      <c r="I25" s="89" t="s">
        <v>210</v>
      </c>
      <c r="J25" s="89"/>
      <c r="K25" s="91" t="s">
        <v>566</v>
      </c>
      <c r="L25" s="91" t="s">
        <v>567</v>
      </c>
      <c r="M25" s="304"/>
      <c r="N25" s="95">
        <v>280</v>
      </c>
      <c r="O25" s="89"/>
      <c r="P25" s="89" t="s">
        <v>568</v>
      </c>
      <c r="Q25" s="93">
        <v>120</v>
      </c>
      <c r="R25" s="89">
        <v>75</v>
      </c>
      <c r="S25" s="89" t="s">
        <v>480</v>
      </c>
      <c r="T25" s="99" t="s">
        <v>32</v>
      </c>
      <c r="U25" s="99"/>
      <c r="V25" s="99">
        <v>46</v>
      </c>
      <c r="W25" s="99"/>
      <c r="X25" s="89"/>
      <c r="Y25" s="33"/>
    </row>
    <row r="26" spans="1:25" x14ac:dyDescent="0.3">
      <c r="A26" s="97">
        <v>9</v>
      </c>
      <c r="B26" s="93"/>
      <c r="C26" s="93" t="s">
        <v>367</v>
      </c>
      <c r="D26" s="93" t="s">
        <v>58</v>
      </c>
      <c r="E26" s="93" t="s">
        <v>24</v>
      </c>
      <c r="F26" s="93" t="s">
        <v>63</v>
      </c>
      <c r="G26" s="93" t="s">
        <v>345</v>
      </c>
      <c r="H26" s="94" t="s">
        <v>368</v>
      </c>
      <c r="I26" s="89"/>
      <c r="J26" s="89"/>
      <c r="K26" s="91"/>
      <c r="L26" s="91"/>
      <c r="M26" s="304"/>
      <c r="N26" s="95">
        <v>280</v>
      </c>
      <c r="O26" s="89"/>
      <c r="P26" s="89"/>
      <c r="Q26" s="93">
        <v>60</v>
      </c>
      <c r="R26" s="89">
        <v>60</v>
      </c>
      <c r="S26" s="89"/>
      <c r="T26" s="99"/>
      <c r="U26" s="99"/>
      <c r="V26" s="99"/>
      <c r="W26" s="99"/>
      <c r="X26" s="89"/>
      <c r="Y26" s="33"/>
    </row>
    <row r="27" spans="1:25" x14ac:dyDescent="0.3">
      <c r="A27" s="97">
        <v>10</v>
      </c>
      <c r="B27" s="93"/>
      <c r="C27" s="93" t="s">
        <v>369</v>
      </c>
      <c r="D27" s="93" t="s">
        <v>76</v>
      </c>
      <c r="E27" s="93" t="s">
        <v>24</v>
      </c>
      <c r="F27" s="93" t="s">
        <v>104</v>
      </c>
      <c r="G27" s="93" t="s">
        <v>345</v>
      </c>
      <c r="H27" s="94" t="s">
        <v>370</v>
      </c>
      <c r="I27" s="89"/>
      <c r="J27" s="89"/>
      <c r="K27" s="91"/>
      <c r="L27" s="91"/>
      <c r="M27" s="304"/>
      <c r="N27" s="95">
        <v>224</v>
      </c>
      <c r="O27" s="89"/>
      <c r="P27" s="89"/>
      <c r="Q27" s="93">
        <v>30</v>
      </c>
      <c r="R27" s="89">
        <v>30</v>
      </c>
      <c r="S27" s="89"/>
      <c r="T27" s="99"/>
      <c r="U27" s="99"/>
      <c r="V27" s="99"/>
      <c r="W27" s="99"/>
      <c r="X27" s="89"/>
      <c r="Y27" s="33"/>
    </row>
    <row r="28" spans="1:25" x14ac:dyDescent="0.3">
      <c r="A28" s="97">
        <v>11</v>
      </c>
      <c r="B28" s="93"/>
      <c r="C28" s="93" t="s">
        <v>371</v>
      </c>
      <c r="D28" s="93" t="s">
        <v>76</v>
      </c>
      <c r="E28" s="93" t="s">
        <v>24</v>
      </c>
      <c r="F28" s="93" t="s">
        <v>114</v>
      </c>
      <c r="G28" s="93" t="s">
        <v>345</v>
      </c>
      <c r="H28" s="94" t="s">
        <v>372</v>
      </c>
      <c r="I28" s="89"/>
      <c r="J28" s="89"/>
      <c r="K28" s="91"/>
      <c r="L28" s="91"/>
      <c r="M28" s="304"/>
      <c r="N28" s="95">
        <v>234</v>
      </c>
      <c r="O28" s="89"/>
      <c r="P28" s="89"/>
      <c r="Q28" s="93">
        <v>30</v>
      </c>
      <c r="R28" s="89">
        <v>30</v>
      </c>
      <c r="S28" s="89"/>
      <c r="T28" s="99"/>
      <c r="U28" s="99"/>
      <c r="V28" s="99"/>
      <c r="W28" s="99"/>
      <c r="X28" s="89"/>
      <c r="Y28" s="33"/>
    </row>
    <row r="29" spans="1:25" x14ac:dyDescent="0.3">
      <c r="A29" s="97">
        <v>12</v>
      </c>
      <c r="B29" s="93"/>
      <c r="C29" s="93" t="s">
        <v>373</v>
      </c>
      <c r="D29" s="93" t="s">
        <v>76</v>
      </c>
      <c r="E29" s="93" t="s">
        <v>24</v>
      </c>
      <c r="F29" s="93" t="s">
        <v>117</v>
      </c>
      <c r="G29" s="93" t="s">
        <v>345</v>
      </c>
      <c r="H29" s="94" t="s">
        <v>374</v>
      </c>
      <c r="I29" s="89"/>
      <c r="J29" s="89"/>
      <c r="K29" s="91"/>
      <c r="L29" s="91"/>
      <c r="M29" s="304"/>
      <c r="N29" s="95">
        <v>229</v>
      </c>
      <c r="O29" s="89"/>
      <c r="P29" s="89"/>
      <c r="Q29" s="93">
        <v>30</v>
      </c>
      <c r="R29" s="89">
        <v>30</v>
      </c>
      <c r="S29" s="89"/>
      <c r="T29" s="99"/>
      <c r="U29" s="99"/>
      <c r="V29" s="99"/>
      <c r="W29" s="99"/>
      <c r="X29" s="89"/>
      <c r="Y29" s="33"/>
    </row>
    <row r="30" spans="1:25" ht="17.399999999999999" x14ac:dyDescent="0.3">
      <c r="A30" s="97">
        <v>13</v>
      </c>
      <c r="B30" s="93"/>
      <c r="C30" s="93" t="s">
        <v>375</v>
      </c>
      <c r="D30" s="93" t="s">
        <v>120</v>
      </c>
      <c r="E30" s="93" t="s">
        <v>24</v>
      </c>
      <c r="F30" s="93" t="s">
        <v>120</v>
      </c>
      <c r="G30" s="93" t="s">
        <v>345</v>
      </c>
      <c r="H30" s="94" t="s">
        <v>376</v>
      </c>
      <c r="I30" s="89"/>
      <c r="J30" s="89"/>
      <c r="K30" s="91"/>
      <c r="L30" s="91"/>
      <c r="M30" s="304"/>
      <c r="N30" s="95">
        <v>95</v>
      </c>
      <c r="O30" s="89"/>
      <c r="P30" s="89"/>
      <c r="Q30" s="93">
        <v>30</v>
      </c>
      <c r="R30" s="89">
        <v>30</v>
      </c>
      <c r="S30" s="89"/>
      <c r="T30" s="40"/>
      <c r="U30" s="40"/>
      <c r="V30" s="40"/>
      <c r="W30" s="40"/>
      <c r="X30" s="89"/>
      <c r="Y30" s="33"/>
    </row>
    <row r="31" spans="1:25" x14ac:dyDescent="0.3">
      <c r="A31" s="97">
        <v>14</v>
      </c>
      <c r="B31" s="93"/>
      <c r="C31" s="93" t="s">
        <v>377</v>
      </c>
      <c r="D31" s="93" t="s">
        <v>46</v>
      </c>
      <c r="E31" s="93" t="s">
        <v>24</v>
      </c>
      <c r="F31" s="93" t="s">
        <v>151</v>
      </c>
      <c r="G31" s="93" t="s">
        <v>345</v>
      </c>
      <c r="H31" s="94" t="s">
        <v>378</v>
      </c>
      <c r="I31" s="89" t="s">
        <v>36</v>
      </c>
      <c r="J31" s="89"/>
      <c r="K31" s="91"/>
      <c r="L31" s="91"/>
      <c r="M31" s="304"/>
      <c r="N31" s="95">
        <v>250</v>
      </c>
      <c r="O31" s="89"/>
      <c r="P31" s="89">
        <v>30</v>
      </c>
      <c r="Q31" s="93">
        <v>120</v>
      </c>
      <c r="R31" s="89">
        <v>90</v>
      </c>
      <c r="S31" s="130" t="s">
        <v>499</v>
      </c>
      <c r="T31" s="131" t="s">
        <v>32</v>
      </c>
      <c r="U31" s="131">
        <v>2</v>
      </c>
      <c r="V31" s="131">
        <v>41</v>
      </c>
      <c r="W31" s="42"/>
      <c r="X31" s="89"/>
      <c r="Y31" s="33"/>
    </row>
    <row r="32" spans="1:25" ht="31.2" x14ac:dyDescent="0.3">
      <c r="A32" s="97">
        <v>15</v>
      </c>
      <c r="B32" s="93"/>
      <c r="C32" s="93" t="s">
        <v>484</v>
      </c>
      <c r="D32" s="93" t="s">
        <v>236</v>
      </c>
      <c r="E32" s="93" t="s">
        <v>24</v>
      </c>
      <c r="F32" s="93" t="s">
        <v>236</v>
      </c>
      <c r="G32" s="93" t="s">
        <v>345</v>
      </c>
      <c r="H32" s="94" t="s">
        <v>494</v>
      </c>
      <c r="I32" s="89"/>
      <c r="J32" s="89"/>
      <c r="K32" s="91"/>
      <c r="L32" s="91"/>
      <c r="M32" s="93"/>
      <c r="N32" s="95">
        <v>330</v>
      </c>
      <c r="O32" s="89"/>
      <c r="P32" s="89"/>
      <c r="Q32" s="93">
        <v>30</v>
      </c>
      <c r="R32" s="89">
        <v>30</v>
      </c>
      <c r="S32" s="89"/>
      <c r="T32" s="42"/>
      <c r="U32" s="122"/>
      <c r="V32" s="42"/>
      <c r="W32" s="42"/>
      <c r="X32" s="89"/>
      <c r="Y32" s="33"/>
    </row>
    <row r="33" spans="1:25" ht="21.9" customHeight="1" x14ac:dyDescent="0.3">
      <c r="A33" s="443" t="s">
        <v>432</v>
      </c>
      <c r="B33" s="443"/>
      <c r="C33" s="443"/>
      <c r="D33" s="443"/>
      <c r="E33" s="443"/>
      <c r="F33" s="443"/>
      <c r="G33" s="443"/>
      <c r="H33" s="100"/>
      <c r="I33" s="97">
        <f>SUMPRODUCT((I7:I31&lt;&gt;"")/COUNTIF(I7:I31,I7:I31&amp;""))</f>
        <v>5.9999999999999991</v>
      </c>
      <c r="J33" s="97">
        <f>COUNTA(J7:J31)</f>
        <v>2</v>
      </c>
      <c r="K33" s="97"/>
      <c r="L33" s="97"/>
      <c r="M33" s="97"/>
      <c r="N33" s="32"/>
      <c r="O33" s="97"/>
      <c r="P33" s="97">
        <f>SUM(P7:P31)</f>
        <v>390</v>
      </c>
      <c r="Q33" s="97">
        <f>SUM(Q7:Q31)</f>
        <v>1380</v>
      </c>
      <c r="R33" s="97">
        <f>SUM(R7:R31)</f>
        <v>945</v>
      </c>
      <c r="S33" s="97">
        <f>COUNTA(S7:S31)</f>
        <v>12</v>
      </c>
      <c r="T33" s="42"/>
      <c r="U33" s="42"/>
      <c r="V33" s="42"/>
      <c r="W33" s="42"/>
      <c r="X33" s="33"/>
      <c r="Y33" s="33"/>
    </row>
  </sheetData>
  <autoFilter ref="A5:X33" xr:uid="{00000000-0009-0000-0000-000008000000}"/>
  <mergeCells count="96">
    <mergeCell ref="T5:V5"/>
    <mergeCell ref="W5:W6"/>
    <mergeCell ref="S5:S6"/>
    <mergeCell ref="X5:X6"/>
    <mergeCell ref="Y5:Y6"/>
    <mergeCell ref="P5:P6"/>
    <mergeCell ref="Q5:Q6"/>
    <mergeCell ref="Q7:Q10"/>
    <mergeCell ref="Q11:Q12"/>
    <mergeCell ref="Q13:Q18"/>
    <mergeCell ref="Q19:Q20"/>
    <mergeCell ref="Q21:Q22"/>
    <mergeCell ref="R5:R6"/>
    <mergeCell ref="R7:R10"/>
    <mergeCell ref="R11:R12"/>
    <mergeCell ref="R13:R18"/>
    <mergeCell ref="R19:R20"/>
    <mergeCell ref="R21:R22"/>
    <mergeCell ref="N21:N22"/>
    <mergeCell ref="O5:O6"/>
    <mergeCell ref="O11:O12"/>
    <mergeCell ref="O13:O18"/>
    <mergeCell ref="O19:O20"/>
    <mergeCell ref="O21:O22"/>
    <mergeCell ref="O7:O10"/>
    <mergeCell ref="N5:N6"/>
    <mergeCell ref="N7:N10"/>
    <mergeCell ref="N11:N12"/>
    <mergeCell ref="N13:N18"/>
    <mergeCell ref="N19:N20"/>
    <mergeCell ref="J21:J22"/>
    <mergeCell ref="K5:K6"/>
    <mergeCell ref="L5:L6"/>
    <mergeCell ref="M5:M6"/>
    <mergeCell ref="M7:M31"/>
    <mergeCell ref="J5:J6"/>
    <mergeCell ref="J7:J8"/>
    <mergeCell ref="J15:J18"/>
    <mergeCell ref="J19:J20"/>
    <mergeCell ref="D5:D6"/>
    <mergeCell ref="F19:F20"/>
    <mergeCell ref="H21:H22"/>
    <mergeCell ref="I5:I6"/>
    <mergeCell ref="I7:I8"/>
    <mergeCell ref="I15:I18"/>
    <mergeCell ref="I19:I20"/>
    <mergeCell ref="I21:I22"/>
    <mergeCell ref="H5:H6"/>
    <mergeCell ref="H7:H10"/>
    <mergeCell ref="H11:H12"/>
    <mergeCell ref="H13:H18"/>
    <mergeCell ref="H19:H20"/>
    <mergeCell ref="I11:I12"/>
    <mergeCell ref="E5:E6"/>
    <mergeCell ref="E7:E10"/>
    <mergeCell ref="E11:E12"/>
    <mergeCell ref="E13:E18"/>
    <mergeCell ref="E19:E20"/>
    <mergeCell ref="A2:X2"/>
    <mergeCell ref="A3:X3"/>
    <mergeCell ref="A33:G33"/>
    <mergeCell ref="A5:A6"/>
    <mergeCell ref="A7:A10"/>
    <mergeCell ref="A11:A12"/>
    <mergeCell ref="A13:A18"/>
    <mergeCell ref="A19:A20"/>
    <mergeCell ref="A21:A22"/>
    <mergeCell ref="B5:B6"/>
    <mergeCell ref="B7:B10"/>
    <mergeCell ref="B11:B12"/>
    <mergeCell ref="B13:B18"/>
    <mergeCell ref="B19:B20"/>
    <mergeCell ref="B21:B22"/>
    <mergeCell ref="C5:C6"/>
    <mergeCell ref="G21:G22"/>
    <mergeCell ref="F5:F6"/>
    <mergeCell ref="F7:F10"/>
    <mergeCell ref="F11:F12"/>
    <mergeCell ref="F13:F18"/>
    <mergeCell ref="G5:G6"/>
    <mergeCell ref="G7:G10"/>
    <mergeCell ref="G11:G12"/>
    <mergeCell ref="G13:G18"/>
    <mergeCell ref="G19:G20"/>
    <mergeCell ref="D7:D10"/>
    <mergeCell ref="D11:D12"/>
    <mergeCell ref="D13:D18"/>
    <mergeCell ref="D19:D20"/>
    <mergeCell ref="F21:F22"/>
    <mergeCell ref="D21:D22"/>
    <mergeCell ref="E21:E22"/>
    <mergeCell ref="C7:C10"/>
    <mergeCell ref="C11:C12"/>
    <mergeCell ref="C13:C18"/>
    <mergeCell ref="C19:C20"/>
    <mergeCell ref="C21:C22"/>
  </mergeCells>
  <pageMargins left="0.179166666666667" right="0.16875000000000001" top="0.359027777777778" bottom="0.75" header="0.3" footer="0.3"/>
  <pageSetup paperSize="9" scale="3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S20"/>
  <sheetViews>
    <sheetView zoomScale="70" zoomScaleNormal="70" workbookViewId="0">
      <pane xSplit="7" ySplit="6" topLeftCell="J7" activePane="bottomRight" state="frozen"/>
      <selection pane="topRight"/>
      <selection pane="bottomLeft"/>
      <selection pane="bottomRight" activeCell="R10" sqref="R10"/>
    </sheetView>
  </sheetViews>
  <sheetFormatPr defaultColWidth="9" defaultRowHeight="13.8" x14ac:dyDescent="0.25"/>
  <cols>
    <col min="1" max="2" width="9" style="1"/>
    <col min="3" max="3" width="12.8984375" style="1" customWidth="1"/>
    <col min="4" max="4" width="17.09765625" style="1" customWidth="1"/>
    <col min="5" max="5" width="10.09765625" style="1" customWidth="1"/>
    <col min="6" max="6" width="18.3984375" style="1" customWidth="1"/>
    <col min="7" max="7" width="9.3984375" style="1" customWidth="1"/>
    <col min="8" max="8" width="110" style="1" customWidth="1"/>
    <col min="9" max="9" width="34.3984375" style="1" customWidth="1"/>
    <col min="10" max="10" width="7.3984375" style="1" customWidth="1"/>
    <col min="11" max="13" width="9" style="2"/>
    <col min="14" max="14" width="9" style="3"/>
    <col min="15" max="15" width="9" style="2"/>
    <col min="16" max="16" width="8.3984375" style="1" customWidth="1"/>
    <col min="17" max="16384" width="9" style="1"/>
  </cols>
  <sheetData>
    <row r="2" spans="1:19" ht="17.399999999999999" x14ac:dyDescent="0.3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9" ht="17.399999999999999" x14ac:dyDescent="0.3">
      <c r="A3" s="301" t="s">
        <v>463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9" ht="14.4" thickBot="1" x14ac:dyDescent="0.3"/>
    <row r="5" spans="1:19" ht="34.200000000000003" customHeight="1" x14ac:dyDescent="0.25">
      <c r="A5" s="451" t="s">
        <v>2</v>
      </c>
      <c r="B5" s="453" t="s">
        <v>3</v>
      </c>
      <c r="C5" s="453" t="s">
        <v>4</v>
      </c>
      <c r="D5" s="453" t="s">
        <v>433</v>
      </c>
      <c r="E5" s="453"/>
      <c r="F5" s="453" t="s">
        <v>434</v>
      </c>
      <c r="G5" s="453"/>
      <c r="H5" s="449" t="s">
        <v>9</v>
      </c>
      <c r="I5" s="453" t="s">
        <v>10</v>
      </c>
      <c r="J5" s="453" t="s">
        <v>11</v>
      </c>
      <c r="K5" s="453" t="s">
        <v>435</v>
      </c>
      <c r="L5" s="453"/>
      <c r="M5" s="449" t="s">
        <v>13</v>
      </c>
      <c r="N5" s="457" t="s">
        <v>14</v>
      </c>
      <c r="O5" s="449" t="s">
        <v>15</v>
      </c>
      <c r="P5" s="453" t="s">
        <v>16</v>
      </c>
      <c r="Q5" s="453" t="s">
        <v>17</v>
      </c>
      <c r="R5" s="453" t="s">
        <v>18</v>
      </c>
      <c r="S5" s="466" t="s">
        <v>573</v>
      </c>
    </row>
    <row r="6" spans="1:19" ht="50.25" customHeight="1" thickBot="1" x14ac:dyDescent="0.3">
      <c r="A6" s="452"/>
      <c r="B6" s="454"/>
      <c r="C6" s="454"/>
      <c r="D6" s="4" t="s">
        <v>5</v>
      </c>
      <c r="E6" s="4" t="s">
        <v>6</v>
      </c>
      <c r="F6" s="4" t="s">
        <v>7</v>
      </c>
      <c r="G6" s="4" t="s">
        <v>454</v>
      </c>
      <c r="H6" s="459"/>
      <c r="I6" s="454"/>
      <c r="J6" s="454"/>
      <c r="K6" s="12" t="s">
        <v>12</v>
      </c>
      <c r="L6" s="12" t="s">
        <v>464</v>
      </c>
      <c r="M6" s="459"/>
      <c r="N6" s="458"/>
      <c r="O6" s="459"/>
      <c r="P6" s="454"/>
      <c r="Q6" s="454"/>
      <c r="R6" s="454"/>
      <c r="S6" s="466"/>
    </row>
    <row r="7" spans="1:19" ht="50.25" customHeight="1" x14ac:dyDescent="0.25">
      <c r="A7" s="462">
        <v>1</v>
      </c>
      <c r="B7" s="455">
        <v>2871</v>
      </c>
      <c r="C7" s="353" t="s">
        <v>379</v>
      </c>
      <c r="D7" s="353" t="s">
        <v>28</v>
      </c>
      <c r="E7" s="353" t="s">
        <v>24</v>
      </c>
      <c r="F7" s="353" t="s">
        <v>29</v>
      </c>
      <c r="G7" s="353" t="s">
        <v>380</v>
      </c>
      <c r="H7" s="353" t="s">
        <v>381</v>
      </c>
      <c r="I7" s="13" t="s">
        <v>43</v>
      </c>
      <c r="J7" s="13" t="s">
        <v>32</v>
      </c>
      <c r="K7" s="14">
        <v>0.58333333333333304</v>
      </c>
      <c r="L7" s="14">
        <v>0.875</v>
      </c>
      <c r="M7" s="465" t="s">
        <v>382</v>
      </c>
      <c r="N7" s="467">
        <v>250</v>
      </c>
      <c r="O7" s="465"/>
      <c r="P7" s="13">
        <v>30</v>
      </c>
      <c r="Q7" s="467">
        <v>450</v>
      </c>
      <c r="R7" s="465">
        <f>Q7-SUM(P7:P9)</f>
        <v>240</v>
      </c>
      <c r="S7" s="487"/>
    </row>
    <row r="8" spans="1:19" ht="50.25" customHeight="1" x14ac:dyDescent="0.25">
      <c r="A8" s="463"/>
      <c r="B8" s="456"/>
      <c r="C8" s="367"/>
      <c r="D8" s="367"/>
      <c r="E8" s="367"/>
      <c r="F8" s="367"/>
      <c r="G8" s="367"/>
      <c r="H8" s="367"/>
      <c r="I8" s="15" t="s">
        <v>383</v>
      </c>
      <c r="J8" s="15" t="s">
        <v>32</v>
      </c>
      <c r="K8" s="16">
        <v>0.27083333333333298</v>
      </c>
      <c r="L8" s="16">
        <v>0.54166666666666696</v>
      </c>
      <c r="M8" s="466"/>
      <c r="N8" s="468"/>
      <c r="O8" s="466"/>
      <c r="P8" s="15">
        <v>30</v>
      </c>
      <c r="Q8" s="468"/>
      <c r="R8" s="466"/>
      <c r="S8" s="487"/>
    </row>
    <row r="9" spans="1:19" ht="69" x14ac:dyDescent="0.25">
      <c r="A9" s="463"/>
      <c r="B9" s="456"/>
      <c r="C9" s="367"/>
      <c r="D9" s="367"/>
      <c r="E9" s="367"/>
      <c r="F9" s="367"/>
      <c r="G9" s="367"/>
      <c r="H9" s="460"/>
      <c r="I9" s="15" t="s">
        <v>37</v>
      </c>
      <c r="J9" s="15" t="s">
        <v>32</v>
      </c>
      <c r="K9" s="16" t="s">
        <v>384</v>
      </c>
      <c r="L9" s="16" t="s">
        <v>385</v>
      </c>
      <c r="M9" s="466"/>
      <c r="N9" s="468"/>
      <c r="O9" s="466"/>
      <c r="P9" s="15">
        <v>150</v>
      </c>
      <c r="Q9" s="468"/>
      <c r="R9" s="466"/>
      <c r="S9" s="487"/>
    </row>
    <row r="10" spans="1:19" ht="27.6" x14ac:dyDescent="0.25">
      <c r="A10" s="166"/>
      <c r="B10" s="167">
        <v>5628</v>
      </c>
      <c r="C10" s="161" t="s">
        <v>523</v>
      </c>
      <c r="D10" s="161" t="s">
        <v>28</v>
      </c>
      <c r="E10" s="161" t="s">
        <v>24</v>
      </c>
      <c r="F10" s="161" t="s">
        <v>29</v>
      </c>
      <c r="G10" s="161" t="s">
        <v>380</v>
      </c>
      <c r="H10" s="157" t="s">
        <v>524</v>
      </c>
      <c r="I10" s="163"/>
      <c r="J10" s="163"/>
      <c r="K10" s="165"/>
      <c r="L10" s="165"/>
      <c r="M10" s="466"/>
      <c r="N10" s="164">
        <v>201</v>
      </c>
      <c r="O10" s="163"/>
      <c r="P10" s="163">
        <v>120</v>
      </c>
      <c r="Q10" s="164">
        <v>120</v>
      </c>
      <c r="R10" s="163">
        <v>0</v>
      </c>
      <c r="S10" s="487"/>
    </row>
    <row r="11" spans="1:19" ht="27.6" x14ac:dyDescent="0.25">
      <c r="A11" s="5">
        <v>2</v>
      </c>
      <c r="B11" s="126">
        <v>3050</v>
      </c>
      <c r="C11" s="7" t="s">
        <v>386</v>
      </c>
      <c r="D11" s="7" t="s">
        <v>46</v>
      </c>
      <c r="E11" s="7" t="s">
        <v>24</v>
      </c>
      <c r="F11" s="7" t="s">
        <v>47</v>
      </c>
      <c r="G11" s="7" t="s">
        <v>380</v>
      </c>
      <c r="H11" s="8" t="s">
        <v>387</v>
      </c>
      <c r="I11" s="15"/>
      <c r="J11" s="15"/>
      <c r="K11" s="16"/>
      <c r="L11" s="16"/>
      <c r="M11" s="466"/>
      <c r="N11" s="17">
        <v>246</v>
      </c>
      <c r="O11" s="15"/>
      <c r="P11" s="15"/>
      <c r="Q11" s="17">
        <v>90</v>
      </c>
      <c r="R11" s="15">
        <v>90</v>
      </c>
      <c r="S11" s="487"/>
    </row>
    <row r="12" spans="1:19" ht="27.6" x14ac:dyDescent="0.25">
      <c r="A12" s="5">
        <v>3</v>
      </c>
      <c r="B12" s="126">
        <v>3209</v>
      </c>
      <c r="C12" s="7" t="s">
        <v>388</v>
      </c>
      <c r="D12" s="7" t="s">
        <v>58</v>
      </c>
      <c r="E12" s="7" t="s">
        <v>24</v>
      </c>
      <c r="F12" s="7" t="s">
        <v>135</v>
      </c>
      <c r="G12" s="7" t="s">
        <v>380</v>
      </c>
      <c r="H12" s="8" t="s">
        <v>389</v>
      </c>
      <c r="I12" s="123" t="s">
        <v>61</v>
      </c>
      <c r="J12" s="123"/>
      <c r="K12" s="124">
        <v>0.14583333333333301</v>
      </c>
      <c r="L12" s="124">
        <v>0.27083333333333298</v>
      </c>
      <c r="M12" s="466"/>
      <c r="N12" s="125">
        <v>275</v>
      </c>
      <c r="O12" s="123"/>
      <c r="P12" s="123">
        <v>15</v>
      </c>
      <c r="Q12" s="125">
        <v>90</v>
      </c>
      <c r="R12" s="123">
        <f>Q12-P12</f>
        <v>75</v>
      </c>
      <c r="S12" s="487"/>
    </row>
    <row r="13" spans="1:19" x14ac:dyDescent="0.25">
      <c r="A13" s="463">
        <v>4</v>
      </c>
      <c r="B13" s="456">
        <v>3216</v>
      </c>
      <c r="C13" s="367" t="s">
        <v>390</v>
      </c>
      <c r="D13" s="367" t="s">
        <v>58</v>
      </c>
      <c r="E13" s="367" t="s">
        <v>24</v>
      </c>
      <c r="F13" s="367" t="s">
        <v>59</v>
      </c>
      <c r="G13" s="367" t="s">
        <v>380</v>
      </c>
      <c r="H13" s="367" t="s">
        <v>391</v>
      </c>
      <c r="I13" s="466" t="s">
        <v>61</v>
      </c>
      <c r="J13" s="466"/>
      <c r="K13" s="464" t="s">
        <v>544</v>
      </c>
      <c r="L13" s="464" t="s">
        <v>543</v>
      </c>
      <c r="M13" s="466"/>
      <c r="N13" s="468">
        <v>275</v>
      </c>
      <c r="O13" s="466"/>
      <c r="P13" s="466">
        <v>60</v>
      </c>
      <c r="Q13" s="468">
        <v>120</v>
      </c>
      <c r="R13" s="466">
        <f>Q13-P13</f>
        <v>60</v>
      </c>
      <c r="S13" s="487"/>
    </row>
    <row r="14" spans="1:19" x14ac:dyDescent="0.25">
      <c r="A14" s="463"/>
      <c r="B14" s="456"/>
      <c r="C14" s="367"/>
      <c r="D14" s="367"/>
      <c r="E14" s="367"/>
      <c r="F14" s="367"/>
      <c r="G14" s="367"/>
      <c r="H14" s="367"/>
      <c r="I14" s="466"/>
      <c r="J14" s="466"/>
      <c r="K14" s="464"/>
      <c r="L14" s="464"/>
      <c r="M14" s="466"/>
      <c r="N14" s="468"/>
      <c r="O14" s="466"/>
      <c r="P14" s="466"/>
      <c r="Q14" s="468"/>
      <c r="R14" s="466"/>
      <c r="S14" s="487"/>
    </row>
    <row r="15" spans="1:19" ht="15.45" customHeight="1" x14ac:dyDescent="0.25">
      <c r="A15" s="463"/>
      <c r="B15" s="456"/>
      <c r="C15" s="367"/>
      <c r="D15" s="367"/>
      <c r="E15" s="367"/>
      <c r="F15" s="367"/>
      <c r="G15" s="367"/>
      <c r="H15" s="460"/>
      <c r="I15" s="466"/>
      <c r="J15" s="466"/>
      <c r="K15" s="464"/>
      <c r="L15" s="464"/>
      <c r="M15" s="466"/>
      <c r="N15" s="468"/>
      <c r="O15" s="466"/>
      <c r="P15" s="466"/>
      <c r="Q15" s="468"/>
      <c r="R15" s="466"/>
      <c r="S15" s="487"/>
    </row>
    <row r="16" spans="1:19" ht="27.6" x14ac:dyDescent="0.25">
      <c r="A16" s="106">
        <v>5</v>
      </c>
      <c r="B16" s="96">
        <v>3228</v>
      </c>
      <c r="C16" s="99" t="s">
        <v>392</v>
      </c>
      <c r="D16" s="99" t="s">
        <v>58</v>
      </c>
      <c r="E16" s="99" t="s">
        <v>24</v>
      </c>
      <c r="F16" s="99" t="s">
        <v>212</v>
      </c>
      <c r="G16" s="99" t="s">
        <v>380</v>
      </c>
      <c r="H16" s="99" t="s">
        <v>393</v>
      </c>
      <c r="I16" s="103" t="s">
        <v>36</v>
      </c>
      <c r="J16" s="103"/>
      <c r="K16" s="105">
        <v>0.66666666666666696</v>
      </c>
      <c r="L16" s="105">
        <v>0.20833333333333301</v>
      </c>
      <c r="M16" s="466"/>
      <c r="N16" s="104">
        <v>310</v>
      </c>
      <c r="O16" s="103"/>
      <c r="P16" s="103">
        <v>30</v>
      </c>
      <c r="Q16" s="104">
        <v>60</v>
      </c>
      <c r="R16" s="103">
        <f>Q16-P16</f>
        <v>30</v>
      </c>
      <c r="S16" s="487"/>
    </row>
    <row r="17" spans="1:19" ht="27.6" x14ac:dyDescent="0.25">
      <c r="A17" s="5">
        <v>6</v>
      </c>
      <c r="B17" s="6">
        <v>4197</v>
      </c>
      <c r="C17" s="7" t="s">
        <v>394</v>
      </c>
      <c r="D17" s="7" t="s">
        <v>58</v>
      </c>
      <c r="E17" s="7" t="s">
        <v>24</v>
      </c>
      <c r="F17" s="7" t="s">
        <v>212</v>
      </c>
      <c r="G17" s="7" t="s">
        <v>380</v>
      </c>
      <c r="H17" s="8" t="s">
        <v>395</v>
      </c>
      <c r="I17" s="15"/>
      <c r="J17" s="15"/>
      <c r="K17" s="16"/>
      <c r="L17" s="16"/>
      <c r="M17" s="466"/>
      <c r="N17" s="17">
        <v>250</v>
      </c>
      <c r="O17" s="15"/>
      <c r="P17" s="15"/>
      <c r="Q17" s="17">
        <v>60</v>
      </c>
      <c r="R17" s="15"/>
      <c r="S17" s="487"/>
    </row>
    <row r="18" spans="1:19" ht="24" x14ac:dyDescent="0.25">
      <c r="A18" s="5">
        <v>7</v>
      </c>
      <c r="B18" s="9">
        <v>2252</v>
      </c>
      <c r="C18" s="10" t="s">
        <v>396</v>
      </c>
      <c r="D18" s="10" t="s">
        <v>58</v>
      </c>
      <c r="E18" s="10" t="s">
        <v>24</v>
      </c>
      <c r="F18" s="10" t="s">
        <v>63</v>
      </c>
      <c r="G18" s="10" t="s">
        <v>380</v>
      </c>
      <c r="H18" s="10" t="s">
        <v>397</v>
      </c>
      <c r="I18" s="15"/>
      <c r="J18" s="15"/>
      <c r="K18" s="16"/>
      <c r="L18" s="16"/>
      <c r="M18" s="466"/>
      <c r="N18" s="10">
        <v>275</v>
      </c>
      <c r="O18" s="15"/>
      <c r="P18" s="15"/>
      <c r="Q18" s="10">
        <v>60</v>
      </c>
      <c r="R18" s="15"/>
      <c r="S18" s="487"/>
    </row>
    <row r="19" spans="1:19" x14ac:dyDescent="0.25">
      <c r="A19" s="238">
        <v>8</v>
      </c>
      <c r="B19" s="9">
        <v>5434</v>
      </c>
      <c r="C19" s="10" t="s">
        <v>511</v>
      </c>
      <c r="D19" s="10" t="s">
        <v>89</v>
      </c>
      <c r="E19" s="10" t="s">
        <v>24</v>
      </c>
      <c r="F19" s="10" t="s">
        <v>512</v>
      </c>
      <c r="G19" s="10" t="s">
        <v>380</v>
      </c>
      <c r="H19" s="10" t="s">
        <v>513</v>
      </c>
      <c r="I19" s="143" t="s">
        <v>35</v>
      </c>
      <c r="J19" s="143"/>
      <c r="K19" s="142">
        <v>0.54166666666666663</v>
      </c>
      <c r="L19" s="142">
        <v>0.25</v>
      </c>
      <c r="M19" s="143"/>
      <c r="N19" s="10">
        <v>185</v>
      </c>
      <c r="O19" s="143"/>
      <c r="P19" s="143">
        <v>30</v>
      </c>
      <c r="Q19" s="10">
        <v>120</v>
      </c>
      <c r="R19" s="143">
        <f>Q19-P19</f>
        <v>90</v>
      </c>
      <c r="S19" s="487"/>
    </row>
    <row r="20" spans="1:19" ht="21.9" customHeight="1" x14ac:dyDescent="0.35">
      <c r="A20" s="461" t="s">
        <v>432</v>
      </c>
      <c r="B20" s="461"/>
      <c r="C20" s="461"/>
      <c r="D20" s="461"/>
      <c r="E20" s="461"/>
      <c r="F20" s="461"/>
      <c r="G20" s="461"/>
      <c r="H20" s="11"/>
      <c r="I20" s="18">
        <f>SUMPRODUCT((I7:I18&lt;&gt;"")/COUNTIF(I7:I18,I7:I18&amp;""))</f>
        <v>5</v>
      </c>
      <c r="J20" s="18">
        <f>COUNTA(J7:J18)</f>
        <v>3</v>
      </c>
      <c r="K20" s="18"/>
      <c r="L20" s="18"/>
      <c r="M20" s="18"/>
      <c r="N20" s="19"/>
      <c r="O20" s="18"/>
      <c r="P20" s="18">
        <f>SUM(P7:P18)</f>
        <v>435</v>
      </c>
      <c r="Q20" s="18">
        <f>SUM(Q7:Q18)</f>
        <v>1050</v>
      </c>
      <c r="R20" s="18">
        <f>Q20-P20</f>
        <v>615</v>
      </c>
      <c r="S20" s="487"/>
    </row>
  </sheetData>
  <mergeCells count="49">
    <mergeCell ref="S5:S6"/>
    <mergeCell ref="R7:R9"/>
    <mergeCell ref="R13:R15"/>
    <mergeCell ref="P13:P15"/>
    <mergeCell ref="Q5:Q6"/>
    <mergeCell ref="Q7:Q9"/>
    <mergeCell ref="Q13:Q15"/>
    <mergeCell ref="N7:N9"/>
    <mergeCell ref="N13:N15"/>
    <mergeCell ref="O5:O6"/>
    <mergeCell ref="O7:O9"/>
    <mergeCell ref="O13:O15"/>
    <mergeCell ref="K13:K15"/>
    <mergeCell ref="L13:L15"/>
    <mergeCell ref="M5:M6"/>
    <mergeCell ref="M7:M18"/>
    <mergeCell ref="I13:I15"/>
    <mergeCell ref="J5:J6"/>
    <mergeCell ref="J13:J15"/>
    <mergeCell ref="A20:G20"/>
    <mergeCell ref="G7:G9"/>
    <mergeCell ref="G13:G15"/>
    <mergeCell ref="C7:C9"/>
    <mergeCell ref="C13:C15"/>
    <mergeCell ref="D7:D9"/>
    <mergeCell ref="D13:D15"/>
    <mergeCell ref="A7:A9"/>
    <mergeCell ref="A13:A15"/>
    <mergeCell ref="E13:E15"/>
    <mergeCell ref="F7:F9"/>
    <mergeCell ref="F13:F15"/>
    <mergeCell ref="H7:H9"/>
    <mergeCell ref="H13:H15"/>
    <mergeCell ref="A5:A6"/>
    <mergeCell ref="B5:B6"/>
    <mergeCell ref="B7:B9"/>
    <mergeCell ref="B13:B15"/>
    <mergeCell ref="A2:R2"/>
    <mergeCell ref="A3:R3"/>
    <mergeCell ref="D5:E5"/>
    <mergeCell ref="F5:G5"/>
    <mergeCell ref="K5:L5"/>
    <mergeCell ref="I5:I6"/>
    <mergeCell ref="N5:N6"/>
    <mergeCell ref="P5:P6"/>
    <mergeCell ref="R5:R6"/>
    <mergeCell ref="C5:C6"/>
    <mergeCell ref="H5:H6"/>
    <mergeCell ref="E7:E9"/>
  </mergeCells>
  <pageMargins left="0.179166666666667" right="0.16875000000000001" top="0.359027777777778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10</vt:i4>
      </vt:variant>
    </vt:vector>
  </HeadingPairs>
  <TitlesOfParts>
    <vt:vector size="10" baseType="lpstr">
      <vt:lpstr>Bến xe Sóc Trăng (x)</vt:lpstr>
      <vt:lpstr>Bến xe Thạnh Trị (X)</vt:lpstr>
      <vt:lpstr>Bến xe Kế Sách (X)</vt:lpstr>
      <vt:lpstr>Bến xe Vĩnh Châu(X)</vt:lpstr>
      <vt:lpstr>Bến xe Trần Đề (X)</vt:lpstr>
      <vt:lpstr>Bến xe Ngã Năm (X)</vt:lpstr>
      <vt:lpstr>Bến xe Trà Men</vt:lpstr>
      <vt:lpstr>Bến xe Long Phú</vt:lpstr>
      <vt:lpstr>Bến xe Đại Ngãi</vt:lpstr>
      <vt:lpstr>Bến xe Mỹ Tú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Nguyễn Ngọc Anh Khoa</cp:lastModifiedBy>
  <cp:lastPrinted>2019-09-16T03:58:57Z</cp:lastPrinted>
  <dcterms:created xsi:type="dcterms:W3CDTF">2017-05-11T10:36:00Z</dcterms:created>
  <dcterms:modified xsi:type="dcterms:W3CDTF">2020-02-21T02:27:25Z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1033-10.2.0.5903</vt:lpwstr>
  </property>
  <property fmtid="{D5CDD505-2E9C-101B-9397-08002B2CF9AE}" pid="3" name="KSOReadingLayout">
    <vt:bool>false</vt:bool>
  </property>
</Properties>
</file>